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comments1.xml><?xml version="1.0" encoding="utf-8"?>
<comments xmlns="http://schemas.openxmlformats.org/spreadsheetml/2006/main">
  <authors>
    <author/>
  </authors>
  <commentList>
    <comment ref="J21" authorId="0">
      <text>
        <r>
          <rPr>
            <sz val="8"/>
            <color indexed="81"/>
            <rFont val="Tahoma"/>
            <family val="2"/>
          </rPr>
          <t>pour mémoire</t>
        </r>
      </text>
    </comment>
    <comment ref="J32" authorId="0">
      <text>
        <r>
          <rPr>
            <sz val="8"/>
            <color indexed="81"/>
            <rFont val="Tahoma"/>
            <family val="2"/>
          </rPr>
          <t>pour mémoire</t>
        </r>
      </text>
    </comment>
    <comment ref="J77" authorId="0">
      <text>
        <r>
          <rPr>
            <sz val="8"/>
            <color indexed="81"/>
            <rFont val="Tahoma"/>
            <family val="2"/>
          </rPr>
          <t>pour mémoire</t>
        </r>
      </text>
    </comment>
    <comment ref="J252" authorId="0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<sst xmlns="http://schemas.openxmlformats.org/spreadsheetml/2006/main" count="463" uniqueCount="226">
  <si>
    <t>Dossier</t>
  </si>
  <si>
    <t>Date</t>
  </si>
  <si>
    <t>Phase</t>
  </si>
  <si>
    <t>Indice</t>
  </si>
  <si>
    <t>MAITRISE D'OUVRAGE
CENTRE HOSPITALIER ESQUIROL
115 rue du Docteur Marcland
87025 Limoges</t>
  </si>
  <si>
    <t>BE ETUDES SOL : 
    Alpha BTP Ouest
    17 rue Mignet
    87100 LIMOGES</t>
  </si>
  <si>
    <t>COORDONNATEUR SPS : 
    VERITAS - Coordinateur SPS
    Zone Atlantis</t>
  </si>
  <si>
    <t>BUREAU CONTROLE : 
    SOCOTEC
    5 placcce des Frères Mongolfier, ZAC Kergaradec III
    78182 St-Quentin-en-Yvelines</t>
  </si>
  <si>
    <t>BE DEVELOPPEMENT DURABLE : 
    LESENR (VIZEA)
    59 Avenue Augustin Dumont
    92240 Malakoff</t>
  </si>
  <si>
    <t>PAYSAGISTE : 
    Agence B - Jardins et Paysages
    Tonne 1 Chemin des Carreaux
    31670 Labege</t>
  </si>
  <si>
    <t>ECONOMISTE : 
    VANGUARD Construction
    5 rue Paul Bert
    93400 Saint-Ouen-sur-Seine</t>
  </si>
  <si>
    <t>ACOUSTICIEN : 
    GAMBA
    163 rue du Colombier
    31670 Labege</t>
  </si>
  <si>
    <t>BE STRUCTURE - VRD - FLUIDES : 
    NOVAM Ingénierie
    1 Rue Newton
    85300 Challans</t>
  </si>
  <si>
    <t>ARCHITECTE : 
    LEA Architectes
    8 Chemin des Grous de la Selle
    78750 Mareil - Marly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</si>
  <si>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</si>
  <si>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</si>
  <si>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</si>
  <si>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</si>
  <si>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</si>
  <si>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</si>
  <si>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</si>
  <si>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</si>
  <si>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</si>
  <si>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</si>
  <si>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</si>
  <si>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</si>
  <si>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</si>
  <si>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</si>
  <si>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</si>
  <si>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</si>
  <si>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</si>
  <si>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</si>
  <si>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</si>
  <si>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</si>
  <si>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</si>
  <si>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</si>
  <si>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</si>
  <si>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</si>
  <si>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</si>
  <si>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</si>
  <si>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</si>
  <si>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</si>
  <si>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</si>
  <si>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</si>
  <si>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n°04</t>
  </si>
  <si>
    <t>Charpente bois</t>
  </si>
  <si>
    <t>3.&amp;</t>
  </si>
  <si>
    <t>DESCRIPTIF DES TRAVAUX</t>
  </si>
  <si>
    <t>5.1</t>
  </si>
  <si>
    <t>Aspect architectural</t>
  </si>
  <si>
    <t>4.T</t>
  </si>
  <si>
    <t>5.1.1</t>
  </si>
  <si>
    <t>Pour mémoire</t>
  </si>
  <si>
    <t>PM</t>
  </si>
  <si>
    <t>9.&amp;</t>
  </si>
  <si>
    <t>4.&amp;</t>
  </si>
  <si>
    <t>Total H.T. :</t>
  </si>
  <si>
    <t>Total T.V.A. (20%) :</t>
  </si>
  <si>
    <t>Total T.T.C. :</t>
  </si>
  <si>
    <t>5.2</t>
  </si>
  <si>
    <t>Travaux préparatoires</t>
  </si>
  <si>
    <t>5.2.1</t>
  </si>
  <si>
    <t>Accès de chantier</t>
  </si>
  <si>
    <t>5.T</t>
  </si>
  <si>
    <t>5.2.1.1</t>
  </si>
  <si>
    <t>5.&amp;</t>
  </si>
  <si>
    <t>5.2.2</t>
  </si>
  <si>
    <t>Moyens de levage</t>
  </si>
  <si>
    <t>5.2.2.1</t>
  </si>
  <si>
    <t>Selon CCTP</t>
  </si>
  <si>
    <t>FT</t>
  </si>
  <si>
    <t>5.2.3</t>
  </si>
  <si>
    <t>Etudes préalables</t>
  </si>
  <si>
    <t>5.2.3.1</t>
  </si>
  <si>
    <t>Mission de Base+EXE</t>
  </si>
  <si>
    <t>6.T</t>
  </si>
  <si>
    <t>5.2.3.1.1</t>
  </si>
  <si>
    <t>Quantitatifs</t>
  </si>
  <si>
    <t>5.2.3.1.2</t>
  </si>
  <si>
    <t>Plans d'exécutions et d'ateliers</t>
  </si>
  <si>
    <t>6.&amp;</t>
  </si>
  <si>
    <t>5.3</t>
  </si>
  <si>
    <t>Fermettes</t>
  </si>
  <si>
    <t>5.3.1</t>
  </si>
  <si>
    <t>Fermes assemblées</t>
  </si>
  <si>
    <t>5.L</t>
  </si>
  <si>
    <t>Localisation : Fermettes de couverture.</t>
  </si>
  <si>
    <t>5.3.1.1</t>
  </si>
  <si>
    <t>Surface de couverture</t>
  </si>
  <si>
    <t>5.3.1.2</t>
  </si>
  <si>
    <t>Selon CCTP - fermettes trammées</t>
  </si>
  <si>
    <t>5.3.1.3</t>
  </si>
  <si>
    <t>Selon CCTP - fermettes détrammées</t>
  </si>
  <si>
    <t>5.3.2</t>
  </si>
  <si>
    <t>Contreventements</t>
  </si>
  <si>
    <t>5.3.2.1</t>
  </si>
  <si>
    <t>Pour mémoire - contreventements</t>
  </si>
  <si>
    <t>5.3.3</t>
  </si>
  <si>
    <t>Lisse filante sous arbalétrier</t>
  </si>
  <si>
    <t>Localisation : Sue l'ensemble de la toiture en fermettes.</t>
  </si>
  <si>
    <t>5.3.3.1</t>
  </si>
  <si>
    <t>Pour mémoire - Lisse filante sous arbalétrier</t>
  </si>
  <si>
    <t>5.3.4</t>
  </si>
  <si>
    <t>Lisse d'antiflambage sous arbalétrier</t>
  </si>
  <si>
    <t>Localisation : Sur l'ensemble de la toiture en fermette.</t>
  </si>
  <si>
    <t>5.3.4.1</t>
  </si>
  <si>
    <t>Pour mémoire - Lisse d'antiflambage</t>
  </si>
  <si>
    <t>5.3.5</t>
  </si>
  <si>
    <t>Entretoises</t>
  </si>
  <si>
    <t>Localisation : Sur les entraits, et au droit des lisses d'anti flambage sur l'ensemble de la toiture</t>
  </si>
  <si>
    <t>5.3.5.1</t>
  </si>
  <si>
    <t>Pour mémoire - entretoises</t>
  </si>
  <si>
    <t>5.3.6</t>
  </si>
  <si>
    <t>Chevêtres</t>
  </si>
  <si>
    <t>Localisation : Pour sorties de toitures, désenfumages, etc.</t>
  </si>
  <si>
    <t>5.3.6.1</t>
  </si>
  <si>
    <t>Unités de chevêtres à créer</t>
  </si>
  <si>
    <t>5.3.7</t>
  </si>
  <si>
    <t>Sablières</t>
  </si>
  <si>
    <t xml:space="preserve">Localisation : Sur l'ensemble de la toiture en fermettes.
</t>
  </si>
  <si>
    <t>5.3.7.1</t>
  </si>
  <si>
    <t>Pour mémoire - Sablières</t>
  </si>
  <si>
    <t>5.4</t>
  </si>
  <si>
    <t>Ouvrage divers</t>
  </si>
  <si>
    <t>5.4.1</t>
  </si>
  <si>
    <t>Raccordement</t>
  </si>
  <si>
    <t>5.4.1.1</t>
  </si>
  <si>
    <t>Selon CCTP - raccordements</t>
  </si>
  <si>
    <t>5.5</t>
  </si>
  <si>
    <t>Fin de chantier</t>
  </si>
  <si>
    <t>5.5.1</t>
  </si>
  <si>
    <t xml:space="preserve">Compte prorata </t>
  </si>
  <si>
    <t>5.5.1.1</t>
  </si>
  <si>
    <t>Compte prorata</t>
  </si>
  <si>
    <t>5.5.2</t>
  </si>
  <si>
    <t>Dossier des Ouvrages Exécutés</t>
  </si>
  <si>
    <t>5.5.2.1</t>
  </si>
  <si>
    <t>D.O.E</t>
  </si>
  <si>
    <t>5.5.3</t>
  </si>
  <si>
    <t>Nettoyage de chantier</t>
  </si>
  <si>
    <t>5.5.3.1</t>
  </si>
  <si>
    <t>5.5.4</t>
  </si>
  <si>
    <t>Protection des ouvrages</t>
  </si>
  <si>
    <t>5.5.4.1</t>
  </si>
  <si>
    <t>Pour mémoire - protection des ouvrages</t>
  </si>
  <si>
    <t>RECAPITULATIF
Lot n°04 Charpente bois</t>
  </si>
  <si>
    <t>RECAPITULATIF DES CHAPITRES</t>
  </si>
  <si>
    <t>5 - DESCRIPTIF DES TRAVAUX</t>
  </si>
  <si>
    <t>- 5.1 - Aspect architectural</t>
  </si>
  <si>
    <t>- 5.2 - Travaux préparatoires</t>
  </si>
  <si>
    <t>- 5.3 - Fermettes</t>
  </si>
  <si>
    <t>- 5.4 - Ouvrage divers</t>
  </si>
  <si>
    <t>- 5.5 - Fin de chantier</t>
  </si>
  <si>
    <t>Total du lot Charpente bois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</si>
  <si>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</si>
  <si>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</si>
  <si>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</si>
  <si>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</si>
  <si>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</si>
  <si>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</si>
  <si>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</si>
  <si>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</si>
  <si>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</si>
  <si>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</si>
  <si>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</si>
  <si>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</si>
  <si>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</si>
  <si>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</si>
  <si>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</si>
  <si>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</si>
  <si>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</si>
  <si>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</si>
  <si>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</si>
  <si>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</si>
  <si>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</si>
  <si>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</si>
  <si>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</si>
  <si>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</si>
  <si>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</si>
  <si>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</si>
  <si>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</si>
  <si>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</si>
  <si>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</si>
  <si>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</si>
  <si>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</si>
  <si>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</si>
  <si>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</si>
  <si>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[NOM OPERATION]</t>
  </si>
  <si>
    <t>24.1225 NM44</t>
  </si>
  <si>
    <t>24/12/2025</t>
  </si>
  <si>
    <t>DCE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</si>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</sst>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.000"/>
    <numFmt numFmtId="164" formatCode="#,##0.000"/>
    <numFmt numFmtId="165" formatCode="#,##0.00"/>
    <numFmt numFmtId="165" formatCode="#,##0.00"/>
    <numFmt numFmtId="166" formatCode="0.00%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8" formatCode="#,##0"/>
    <numFmt numFmtId="168" formatCode="#,##0"/>
    <numFmt numFmtId="165" formatCode="#,##0.00"/>
    <numFmt numFmtId="165" formatCode="#,##0.00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6" formatCode="0.00%"/>
    <numFmt numFmtId="166" formatCode="0.00%"/>
    <numFmt numFmtId="166" formatCode="0.00%"/>
    <numFmt numFmtId="169" formatCode="00000"/>
    <numFmt numFmtId="170" formatCode="0#&quot; &quot;##&quot; &quot;##&quot; &quot;##&quot; &quot;##"/>
    <numFmt numFmtId="164" formatCode="#,##0.000"/>
    <numFmt numFmtId="167" formatCode="#,##0.00\ [$€];[Red]-#,##0.00\ [$€]"/>
    <numFmt numFmtId="167" formatCode="#,##0.00\ [$€];[Red]-#,##0.00\ [$€]"/>
  </numFmts>
  <fonts count="18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sz val="7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2" borderId="4" xfId="0" applyFont="1" applyFill="1" applyBorder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164" fontId="10" fillId="0" borderId="9" xfId="0" applyNumberFormat="1" applyFont="1" applyBorder="1" applyAlignment="1">
      <alignment horizontal="right" vertical="top" wrapText="1"/>
    </xf>
    <xf numFmtId="164" fontId="10" fillId="0" borderId="12" xfId="0" applyNumberFormat="1" applyFont="1" applyBorder="1" applyAlignment="1" applyProtection="1">
      <alignment horizontal="right" vertical="top" wrapText="1"/>
      <protection locked="0"/>
    </xf>
    <xf numFmtId="165" fontId="10" fillId="0" borderId="12" xfId="0" applyNumberFormat="1" applyFont="1" applyBorder="1" applyAlignment="1" applyProtection="1">
      <alignment vertical="top" wrapText="1"/>
      <protection locked="0"/>
    </xf>
    <xf numFmtId="165" fontId="1" fillId="0" borderId="9" xfId="0" applyNumberFormat="1" applyFont="1" applyBorder="1" applyAlignment="1">
      <alignment vertical="top" wrapText="1"/>
    </xf>
    <xf numFmtId="166" fontId="3" fillId="0" borderId="0" xfId="0" applyNumberFormat="1" applyFont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167" fontId="11" fillId="0" borderId="7" xfId="0" applyNumberFormat="1" applyFont="1" applyBorder="1" applyAlignment="1">
      <alignment horizontal="right" vertical="top" wrapText="1"/>
    </xf>
    <xf numFmtId="167" fontId="11" fillId="0" borderId="8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7" fontId="11" fillId="0" borderId="0" xfId="0" applyNumberFormat="1" applyFont="1" applyAlignment="1">
      <alignment horizontal="right" vertical="top" wrapText="1"/>
    </xf>
    <xf numFmtId="167" fontId="11" fillId="0" borderId="5" xfId="0" applyNumberFormat="1" applyFont="1" applyBorder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168" fontId="10" fillId="0" borderId="9" xfId="0" applyNumberFormat="1" applyFont="1" applyBorder="1" applyAlignment="1">
      <alignment horizontal="right" vertical="top" wrapText="1"/>
    </xf>
    <xf numFmtId="168" fontId="10" fillId="0" borderId="12" xfId="0" applyNumberFormat="1" applyFont="1" applyBorder="1" applyAlignment="1" applyProtection="1">
      <alignment horizontal="right" vertical="top" wrapText="1"/>
      <protection locked="0"/>
    </xf>
    <xf numFmtId="0" fontId="12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165" fontId="10" fillId="0" borderId="9" xfId="0" applyNumberFormat="1" applyFont="1" applyBorder="1" applyAlignment="1">
      <alignment horizontal="right" vertical="top" wrapText="1"/>
    </xf>
    <xf numFmtId="165" fontId="10" fillId="0" borderId="12" xfId="0" applyNumberFormat="1" applyFont="1" applyBorder="1" applyAlignment="1" applyProtection="1">
      <alignment horizontal="right" vertical="top" wrapText="1"/>
      <protection locked="0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167" fontId="14" fillId="0" borderId="0" xfId="0" applyNumberFormat="1" applyFont="1" applyAlignment="1">
      <alignment horizontal="right" vertical="top" wrapText="1"/>
    </xf>
    <xf numFmtId="0" fontId="15" fillId="0" borderId="0" xfId="0" applyFont="1" applyAlignment="1">
      <alignment horizontal="left" vertical="top" indent="1" wrapText="1"/>
    </xf>
    <xf numFmtId="0" fontId="15" fillId="0" borderId="0" xfId="0" applyFont="1" applyAlignment="1">
      <alignment vertical="top" wrapText="1"/>
    </xf>
    <xf numFmtId="167" fontId="15" fillId="0" borderId="0" xfId="0" applyNumberFormat="1" applyFont="1" applyAlignment="1">
      <alignment horizontal="right" vertical="top" indent="1" wrapText="1"/>
    </xf>
    <xf numFmtId="167" fontId="15" fillId="0" borderId="0" xfId="0" applyNumberFormat="1" applyFont="1" applyAlignment="1">
      <alignment horizontal="right" vertical="top" wrapText="1"/>
    </xf>
    <xf numFmtId="0" fontId="4" fillId="0" borderId="13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1" fillId="0" borderId="18" xfId="0" applyFont="1" applyBorder="1" applyAlignment="1">
      <alignment vertical="top" wrapText="1"/>
    </xf>
    <xf numFmtId="167" fontId="11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11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4" xfId="0" applyNumberFormat="1" applyFont="1" applyBorder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170" fontId="6" fillId="0" borderId="12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485775</xdr:colOff>
      <xdr:row>1</xdr:row>
      <xdr:rowOff>0</xdr:rowOff>
    </xdr:from>
    <xdr:to>
      <xdr:col>6</xdr:col>
      <xdr:colOff>355382</xdr:colOff>
      <xdr:row>9</xdr:row>
      <xdr:rowOff>114171</xdr:rowOff>
    </xdr:to>
    <xdr:pic>
      <xdr:nvPicPr>
        <xdr:cNvPr id="2" name="Picture 1" descr="{6d540cbd-fde2-4c13-85e4-21a9d6f73e96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71975" y="114300"/>
          <a:ext cx="726857" cy="10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10" t="s">
        <v>13</v>
      </c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10" t="s">
        <v>12</v>
      </c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10" t="s">
        <v>11</v>
      </c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10" t="s">
        <v>10</v>
      </c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11" t="s">
        <v>4</v>
      </c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10" t="s">
        <v>9</v>
      </c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10" t="s">
        <v>8</v>
      </c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12">
        <f>IF('Paramètres'!C9&lt;&gt;"",'Paramètres'!C9,"")</f>
        <v/>
      </c>
      <c r="F60" s="12"/>
      <c r="G60" s="12"/>
      <c r="H60" s="12"/>
      <c r="I60" s="8"/>
    </row>
    <row r="61" spans="2:9" ht="9.00113" customHeight="1">
      <c r="B61" s="5"/>
      <c r="C61" s="6"/>
      <c r="D61" s="7"/>
      <c r="E61" s="12"/>
      <c r="F61" s="12"/>
      <c r="G61" s="12"/>
      <c r="H61" s="12"/>
      <c r="I61" s="8"/>
    </row>
    <row r="62" spans="2:9" ht="9.00113" customHeight="1">
      <c r="B62" s="5"/>
      <c r="C62" s="6"/>
      <c r="D62" s="7"/>
      <c r="E62" s="12"/>
      <c r="F62" s="12"/>
      <c r="G62" s="12"/>
      <c r="H62" s="12"/>
      <c r="I62" s="8"/>
    </row>
    <row r="63" spans="2:9" ht="9.00113" customHeight="1">
      <c r="B63" s="5"/>
      <c r="C63" s="6"/>
      <c r="D63" s="7"/>
      <c r="E63" s="12">
        <f>IF('Paramètres'!C11&lt;&gt;"",'Paramètres'!C11,"")</f>
        <v/>
      </c>
      <c r="F63" s="12"/>
      <c r="G63" s="12"/>
      <c r="H63" s="12"/>
      <c r="I63" s="8"/>
    </row>
    <row r="64" spans="2:9" ht="9.00113" customHeight="1">
      <c r="B64" s="10" t="s">
        <v>7</v>
      </c>
      <c r="C64" s="6"/>
      <c r="D64" s="7"/>
      <c r="E64" s="12"/>
      <c r="F64" s="12"/>
      <c r="G64" s="12"/>
      <c r="H64" s="12"/>
      <c r="I64" s="8"/>
    </row>
    <row r="65" spans="2:9" ht="9.00113" customHeight="1">
      <c r="B65" s="5"/>
      <c r="C65" s="6"/>
      <c r="D65" s="7"/>
      <c r="E65" s="12"/>
      <c r="F65" s="12"/>
      <c r="G65" s="12"/>
      <c r="H65" s="12"/>
      <c r="I65" s="8"/>
    </row>
    <row r="66" spans="2:9" ht="9.00113" customHeight="1">
      <c r="B66" s="5"/>
      <c r="C66" s="6"/>
      <c r="D66" s="7"/>
      <c r="E66" s="12"/>
      <c r="F66" s="12"/>
      <c r="G66" s="12"/>
      <c r="H66" s="12"/>
      <c r="I66" s="8"/>
    </row>
    <row r="67" spans="2:9" ht="9.00113" customHeight="1">
      <c r="B67" s="5"/>
      <c r="C67" s="6"/>
      <c r="D67" s="7"/>
      <c r="E67" s="12"/>
      <c r="F67" s="12"/>
      <c r="G67" s="12"/>
      <c r="H67" s="12"/>
      <c r="I67" s="8"/>
    </row>
    <row r="68" spans="2:9" ht="9.00113" customHeight="1">
      <c r="B68" s="5"/>
      <c r="C68" s="6"/>
      <c r="D68" s="7"/>
      <c r="E68" s="12"/>
      <c r="F68" s="12"/>
      <c r="G68" s="12"/>
      <c r="H68" s="12"/>
      <c r="I68" s="8"/>
    </row>
    <row r="69" spans="2:9" ht="9.00113" customHeight="1">
      <c r="B69" s="5"/>
      <c r="C69" s="6"/>
      <c r="D69" s="7"/>
      <c r="E69" s="12"/>
      <c r="F69" s="12"/>
      <c r="G69" s="12"/>
      <c r="H69" s="12"/>
      <c r="I69" s="8"/>
    </row>
    <row r="70" spans="2:9" ht="9.00113" customHeight="1">
      <c r="B70" s="5"/>
      <c r="C70" s="6"/>
      <c r="D70" s="7"/>
      <c r="E70" s="13">
        <f>IF('Paramètres'!C3&lt;&gt;"",'Paramètres'!C3,"")</f>
        <v/>
      </c>
      <c r="F70" s="14"/>
      <c r="G70" s="14"/>
      <c r="H70" s="15"/>
      <c r="I70" s="8"/>
    </row>
    <row r="71" spans="2:9" ht="9.00113" customHeight="1">
      <c r="B71" s="10" t="s">
        <v>6</v>
      </c>
      <c r="C71" s="6"/>
      <c r="D71" s="7"/>
      <c r="E71" s="16"/>
      <c r="F71" s="9"/>
      <c r="G71" s="9"/>
      <c r="H71" s="17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5"/>
      <c r="C73" s="6"/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8"/>
      <c r="F76" s="19"/>
      <c r="G76" s="19"/>
      <c r="H76" s="20"/>
      <c r="I76" s="8"/>
    </row>
    <row r="77" spans="2:9" ht="9.00113" customHeight="1">
      <c r="B77" s="5"/>
      <c r="C77" s="6"/>
      <c r="D77" s="7"/>
      <c r="E77" s="7"/>
      <c r="F77" s="7"/>
      <c r="G77" s="7"/>
      <c r="H77" s="7"/>
      <c r="I77" s="8"/>
    </row>
    <row r="78" spans="2:9" ht="9.00113" customHeight="1">
      <c r="B78" s="10" t="s">
        <v>5</v>
      </c>
      <c r="C78" s="6"/>
      <c r="D78" s="7"/>
      <c r="E78" s="7"/>
      <c r="F78" s="21" t="s">
        <v>0</v>
      </c>
      <c r="G78" s="21">
        <f>IF('Paramètres'!C7&lt;&gt;"",'Paramètres'!C7,"")</f>
        <v/>
      </c>
      <c r="H78" s="7"/>
      <c r="I78" s="8"/>
    </row>
    <row r="79" spans="2:9" ht="9.00113" customHeight="1">
      <c r="B79" s="5"/>
      <c r="C79" s="6"/>
      <c r="D79" s="7"/>
      <c r="E79" s="7"/>
      <c r="F79" s="21"/>
      <c r="G79" s="21"/>
      <c r="H79" s="7"/>
      <c r="I79" s="8"/>
    </row>
    <row r="80" spans="2:9" ht="9.00113" customHeight="1">
      <c r="B80" s="5"/>
      <c r="C80" s="6"/>
      <c r="D80" s="7"/>
      <c r="E80" s="7"/>
      <c r="F80" s="21" t="s">
        <v>1</v>
      </c>
      <c r="G80" s="21">
        <f>IF('Paramètres'!C13&lt;&gt;"",'Paramètres'!C13,"")</f>
        <v/>
      </c>
      <c r="H80" s="7"/>
      <c r="I80" s="8"/>
    </row>
    <row r="81" spans="2:9" ht="9.00113" customHeight="1">
      <c r="B81" s="5"/>
      <c r="C81" s="6"/>
      <c r="D81" s="7"/>
      <c r="E81" s="7"/>
      <c r="F81" s="21"/>
      <c r="G81" s="21"/>
      <c r="H81" s="7"/>
      <c r="I81" s="8"/>
    </row>
    <row r="82" spans="2:9" ht="9.00113" customHeight="1">
      <c r="B82" s="5"/>
      <c r="C82" s="6"/>
      <c r="D82" s="7"/>
      <c r="E82" s="7"/>
      <c r="F82" s="21" t="s">
        <v>2</v>
      </c>
      <c r="G82" s="21">
        <f>IF('Paramètres'!C15&lt;&gt;"",'Paramètres'!C15,"")</f>
        <v/>
      </c>
      <c r="H82" s="7"/>
      <c r="I82" s="8"/>
    </row>
    <row r="83" spans="2:9" ht="9.00113" customHeight="1">
      <c r="B83" s="5"/>
      <c r="C83" s="6"/>
      <c r="D83" s="7"/>
      <c r="E83" s="7"/>
      <c r="F83" s="21"/>
      <c r="G83" s="21"/>
      <c r="H83" s="7"/>
      <c r="I83" s="8"/>
    </row>
    <row r="84" spans="2:9" ht="9.00113" customHeight="1">
      <c r="B84" s="5"/>
      <c r="C84" s="6"/>
      <c r="D84" s="7"/>
      <c r="E84" s="7"/>
      <c r="F84" s="21" t="s">
        <v>3</v>
      </c>
      <c r="G84" s="21">
        <f>IF('Paramètres'!C17&lt;&gt;"",'Paramètres'!C17,"")</f>
        <v/>
      </c>
      <c r="H84" s="7"/>
      <c r="I84" s="8"/>
    </row>
    <row r="85" spans="2:9" ht="9.00113" customHeight="1">
      <c r="B85" s="5"/>
      <c r="C85" s="6"/>
      <c r="D85" s="7"/>
      <c r="E85" s="7"/>
      <c r="F85" s="21"/>
      <c r="G85" s="21"/>
      <c r="H85" s="7"/>
      <c r="I85" s="8"/>
    </row>
    <row r="86" spans="2:9" ht="9.00113" customHeight="1">
      <c r="B86" s="22"/>
      <c r="C86" s="23"/>
      <c r="D86" s="24"/>
      <c r="E86" s="24"/>
      <c r="F86" s="24"/>
      <c r="G86" s="24"/>
      <c r="H86" s="24"/>
      <c r="I86" s="25"/>
    </row>
  </sheetData>
  <sheetProtection password="E95E" sheet="1" objects="1" selectLockedCells="1"/>
  <mergeCells count="25">
    <mergeCell ref="E2:H10"/>
    <mergeCell ref="E11:H19"/>
    <mergeCell ref="E20:H27"/>
    <mergeCell ref="E28:H45"/>
    <mergeCell ref="E60:H62"/>
    <mergeCell ref="E63:H69"/>
    <mergeCell ref="E70:H76"/>
    <mergeCell ref="F78:F79"/>
    <mergeCell ref="G78:G79"/>
    <mergeCell ref="F80:F81"/>
    <mergeCell ref="G80:G81"/>
    <mergeCell ref="F82:F83"/>
    <mergeCell ref="G82:G83"/>
    <mergeCell ref="F84:F85"/>
    <mergeCell ref="G84:G85"/>
    <mergeCell ref="E47:H58"/>
    <mergeCell ref="B78:C84"/>
    <mergeCell ref="B71:C77"/>
    <mergeCell ref="B64:C70"/>
    <mergeCell ref="B57:C63"/>
    <mergeCell ref="B50:C56"/>
    <mergeCell ref="B43:C49"/>
    <mergeCell ref="B36:C42"/>
    <mergeCell ref="B29:C35"/>
    <mergeCell ref="B22:C28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288"/>
  <sheetViews>
    <sheetView showGridLines="0" tabSelected="1" workbookViewId="0">
      <pane ySplit="3" topLeftCell="A4" activePane="bottomLeft" state="frozen"/>
      <selection pane="bottomLeft" activeCell="H21" sqref="H21"/>
    </sheetView>
  </sheetViews>
  <sheetFormatPr defaultRowHeight="15"/>
  <cols>
    <col min="1" max="1" width="0" hidden="1" customWidth="1"/>
    <col min="2" max="2" width="6.5703125" customWidth="1"/>
    <col min="3" max="3" width="28.5703125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8.140625" customWidth="1"/>
    <col min="9" max="9" width="12.5703125" customWidth="1"/>
    <col min="10" max="10" width="12.5703125" customWidth="1"/>
    <col min="11" max="11" width="0" hidden="1" customWidth="1"/>
    <col min="12" max="12" width="0" hidden="1" customWidth="1"/>
    <col min="13" max="13" width="0" hidden="1" customWidth="1"/>
    <col min="14" max="14" width="0" hidden="1" customWidth="1"/>
    <col min="15" max="15" width="0" hidden="1" customWidth="1"/>
    <col min="16" max="16" width="0" hidden="1" customWidth="1"/>
    <col min="17" max="17" width="0" hidden="1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14</v>
      </c>
      <c r="B1" s="7" t="s">
        <v>15</v>
      </c>
      <c r="C1" s="7" t="s">
        <v>16</v>
      </c>
      <c r="D1" s="7" t="s">
        <v>17</v>
      </c>
      <c r="E1" s="7" t="s">
        <v>18</v>
      </c>
      <c r="F1" s="7" t="s">
        <v>19</v>
      </c>
      <c r="G1" s="7" t="s">
        <v>20</v>
      </c>
      <c r="H1" s="7" t="s">
        <v>21</v>
      </c>
      <c r="I1" s="7" t="s">
        <v>22</v>
      </c>
      <c r="J1" s="7" t="s">
        <v>23</v>
      </c>
      <c r="K1" s="7" t="s">
        <v>24</v>
      </c>
      <c r="M1" s="7" t="s">
        <v>25</v>
      </c>
      <c r="N1" s="7" t="s">
        <v>26</v>
      </c>
      <c r="O1" s="7" t="s">
        <v>27</v>
      </c>
      <c r="P1" s="7" t="s">
        <v>28</v>
      </c>
      <c r="Q1" s="7" t="s">
        <v>29</v>
      </c>
    </row>
    <row r="3" spans="1:17">
      <c r="A3" s="7" t="s">
        <v>30</v>
      </c>
      <c r="B3" s="26" t="s">
        <v>31</v>
      </c>
      <c r="C3" s="26" t="s">
        <v>32</v>
      </c>
      <c r="D3" s="26"/>
      <c r="E3" s="26"/>
      <c r="F3" s="26" t="s">
        <v>19</v>
      </c>
      <c r="G3" s="26" t="s">
        <v>33</v>
      </c>
      <c r="H3" s="26" t="s">
        <v>34</v>
      </c>
      <c r="I3" s="26" t="s">
        <v>35</v>
      </c>
      <c r="J3" s="26" t="s">
        <v>36</v>
      </c>
      <c r="K3" s="26" t="s">
        <v>37</v>
      </c>
      <c r="L3" s="26" t="s">
        <v>38</v>
      </c>
      <c r="M3" s="26" t="s">
        <v>39</v>
      </c>
      <c r="N3" s="26" t="s">
        <v>40</v>
      </c>
      <c r="O3" s="26" t="s">
        <v>41</v>
      </c>
      <c r="P3" s="26" t="s">
        <v>42</v>
      </c>
      <c r="Q3" s="26" t="s">
        <v>43</v>
      </c>
    </row>
    <row r="4" spans="1:17" ht="22.2338" customHeight="1">
      <c r="A4" s="7">
        <v>2</v>
      </c>
      <c r="B4" s="27" t="s">
        <v>44</v>
      </c>
      <c r="C4" s="28" t="s">
        <v>45</v>
      </c>
      <c r="D4" s="28"/>
      <c r="E4" s="28"/>
      <c r="F4" s="28"/>
      <c r="G4" s="28"/>
      <c r="H4" s="28"/>
      <c r="I4" s="28"/>
      <c r="J4" s="28"/>
      <c r="K4" s="7"/>
    </row>
    <row r="5" spans="1:17" hidden="1">
      <c r="A5" s="7">
        <v>3</v>
      </c>
    </row>
    <row r="6" spans="1:17" hidden="1">
      <c r="A6" s="7" t="s">
        <v>46</v>
      </c>
    </row>
    <row r="7" spans="1:17" hidden="1">
      <c r="A7" s="7">
        <v>3</v>
      </c>
    </row>
    <row r="8" spans="1:17" hidden="1">
      <c r="A8" s="7" t="s">
        <v>46</v>
      </c>
    </row>
    <row r="9" spans="1:17" hidden="1">
      <c r="A9" s="7">
        <v>3</v>
      </c>
    </row>
    <row r="10" spans="1:17" hidden="1">
      <c r="A10" s="7" t="s">
        <v>46</v>
      </c>
    </row>
    <row r="11" spans="1:17" hidden="1">
      <c r="A11" s="7">
        <v>3</v>
      </c>
    </row>
    <row r="12" spans="1:17" hidden="1">
      <c r="A12" s="7" t="s">
        <v>46</v>
      </c>
    </row>
    <row r="13" spans="1:17" ht="18.6038" customHeight="1">
      <c r="A13" s="7">
        <v>3</v>
      </c>
      <c r="B13" s="29">
        <v>5</v>
      </c>
      <c r="C13" s="30" t="s">
        <v>47</v>
      </c>
      <c r="D13" s="30"/>
      <c r="E13" s="30"/>
      <c r="F13" s="30"/>
      <c r="G13" s="30"/>
      <c r="H13" s="30"/>
      <c r="I13" s="30"/>
      <c r="J13" s="30"/>
      <c r="K13" s="7"/>
    </row>
    <row r="14" spans="1:17" ht="18.0125" customHeight="1">
      <c r="A14" s="7">
        <v>4</v>
      </c>
      <c r="B14" s="29" t="s">
        <v>48</v>
      </c>
      <c r="C14" s="31" t="s">
        <v>49</v>
      </c>
      <c r="D14" s="31"/>
      <c r="E14" s="31"/>
      <c r="F14" s="31"/>
      <c r="G14" s="31"/>
      <c r="H14" s="31"/>
      <c r="I14" s="31"/>
      <c r="J14" s="31"/>
      <c r="K14" s="7"/>
    </row>
    <row r="15" spans="1:17" hidden="1">
      <c r="A15" s="7" t="s">
        <v>50</v>
      </c>
    </row>
    <row r="16" spans="1:17" hidden="1">
      <c r="A16" s="7" t="s">
        <v>50</v>
      </c>
    </row>
    <row r="17" spans="1:17" hidden="1">
      <c r="A17" s="7" t="s">
        <v>50</v>
      </c>
    </row>
    <row r="18" spans="1:17" hidden="1">
      <c r="A18" s="7" t="s">
        <v>50</v>
      </c>
    </row>
    <row r="19" spans="1:17" hidden="1">
      <c r="A19" s="7" t="s">
        <v>50</v>
      </c>
    </row>
    <row r="20" spans="1:17" hidden="1">
      <c r="A20" s="7" t="s">
        <v>50</v>
      </c>
    </row>
    <row r="21" spans="1:17">
      <c r="A21" s="7">
        <v>9</v>
      </c>
      <c r="B21" s="32" t="s">
        <v>51</v>
      </c>
      <c r="C21" s="33" t="s">
        <v>52</v>
      </c>
      <c r="D21" s="34"/>
      <c r="E21" s="34"/>
      <c r="F21" s="35" t="s">
        <v>53</v>
      </c>
      <c r="G21" s="36"/>
      <c r="H21" s="37"/>
      <c r="I21" s="38"/>
      <c r="J21" s="39">
        <f>IF(AND(G21= "",H21= ""), 0, ROUND(ROUND(I21, 2) * ROUND(IF(H21="",G21,H21),  3), 2))</f>
        <v/>
      </c>
      <c r="K21" s="7"/>
      <c r="M21" s="40">
        <v>0.2</v>
      </c>
      <c r="Q21" s="7">
        <v>9337</v>
      </c>
    </row>
    <row r="22" spans="1:17" hidden="1">
      <c r="A22" s="7" t="s">
        <v>54</v>
      </c>
    </row>
    <row r="23" spans="1:17">
      <c r="A23" s="7" t="s">
        <v>55</v>
      </c>
      <c r="B23" s="34"/>
      <c r="C23" s="34"/>
      <c r="D23" s="34"/>
      <c r="E23" s="34"/>
      <c r="F23" s="34"/>
      <c r="G23" s="34"/>
      <c r="H23" s="34"/>
      <c r="I23" s="34"/>
      <c r="J23" s="34"/>
    </row>
    <row r="24" spans="1:17" ht="16.9125" customHeight="1">
      <c r="B24" s="34"/>
      <c r="C24" s="41" t="s">
        <v>49</v>
      </c>
      <c r="D24" s="42"/>
      <c r="E24" s="42"/>
      <c r="F24" s="43"/>
      <c r="G24" s="43"/>
      <c r="H24" s="43"/>
      <c r="I24" s="43"/>
      <c r="J24" s="44"/>
    </row>
    <row r="25" spans="1:17">
      <c r="B25" s="34"/>
      <c r="C25" s="45"/>
      <c r="D25" s="7"/>
      <c r="E25" s="7"/>
      <c r="F25" s="7"/>
      <c r="G25" s="7"/>
      <c r="H25" s="7"/>
      <c r="I25" s="7"/>
      <c r="J25" s="8"/>
    </row>
    <row r="26" spans="1:17">
      <c r="B26" s="34"/>
      <c r="C26" s="46" t="s">
        <v>56</v>
      </c>
      <c r="D26" s="47"/>
      <c r="E26" s="47"/>
      <c r="F26" s="48">
        <f>SUMIF(K15:K23, IF(K14="","",K14), J15:J23)</f>
        <v/>
      </c>
      <c r="G26" s="48"/>
      <c r="H26" s="48"/>
      <c r="I26" s="48"/>
      <c r="J26" s="49"/>
    </row>
    <row r="27" spans="1:17" hidden="1">
      <c r="B27" s="34"/>
      <c r="C27" s="50" t="s">
        <v>57</v>
      </c>
      <c r="D27" s="51"/>
      <c r="E27" s="51"/>
      <c r="F27" s="52">
        <f>ROUND(SUMIF(K15:K23, IF(K14="","",K14), J15:J23) * 0.2, 2)</f>
        <v/>
      </c>
      <c r="G27" s="52"/>
      <c r="H27" s="52"/>
      <c r="I27" s="52"/>
      <c r="J27" s="53"/>
    </row>
    <row r="28" spans="1:17" hidden="1">
      <c r="B28" s="34"/>
      <c r="C28" s="46" t="s">
        <v>58</v>
      </c>
      <c r="D28" s="47"/>
      <c r="E28" s="47"/>
      <c r="F28" s="48">
        <f>SUM(F26:F27)</f>
        <v/>
      </c>
      <c r="G28" s="48"/>
      <c r="H28" s="48"/>
      <c r="I28" s="48"/>
      <c r="J28" s="49"/>
    </row>
    <row r="29" spans="1:17" ht="18.0125" customHeight="1">
      <c r="A29" s="7">
        <v>4</v>
      </c>
      <c r="B29" s="29" t="s">
        <v>59</v>
      </c>
      <c r="C29" s="31" t="s">
        <v>60</v>
      </c>
      <c r="D29" s="31"/>
      <c r="E29" s="31"/>
      <c r="F29" s="31"/>
      <c r="G29" s="31"/>
      <c r="H29" s="31"/>
      <c r="I29" s="31"/>
      <c r="J29" s="31"/>
      <c r="K29" s="7"/>
    </row>
    <row r="30" spans="1:17">
      <c r="A30" s="7">
        <v>5</v>
      </c>
      <c r="B30" s="29" t="s">
        <v>61</v>
      </c>
      <c r="C30" s="54" t="s">
        <v>62</v>
      </c>
      <c r="D30" s="54"/>
      <c r="E30" s="54"/>
      <c r="F30" s="54"/>
      <c r="G30" s="54"/>
      <c r="H30" s="54"/>
      <c r="I30" s="54"/>
      <c r="J30" s="54"/>
      <c r="K30" s="7"/>
    </row>
    <row r="31" spans="1:17" hidden="1">
      <c r="A31" s="7" t="s">
        <v>63</v>
      </c>
    </row>
    <row r="32" spans="1:17">
      <c r="A32" s="7">
        <v>9</v>
      </c>
      <c r="B32" s="32" t="s">
        <v>64</v>
      </c>
      <c r="C32" s="33" t="s">
        <v>52</v>
      </c>
      <c r="D32" s="34"/>
      <c r="E32" s="34"/>
      <c r="F32" s="35" t="s">
        <v>53</v>
      </c>
      <c r="G32" s="36"/>
      <c r="H32" s="37"/>
      <c r="I32" s="38"/>
      <c r="J32" s="39">
        <f>IF(AND(G32= "",H32= ""), 0, ROUND(ROUND(I32, 2) * ROUND(IF(H32="",G32,H32),  3), 2))</f>
        <v/>
      </c>
      <c r="K32" s="7"/>
      <c r="M32" s="40">
        <v>0.2</v>
      </c>
      <c r="Q32" s="7">
        <v>9337</v>
      </c>
    </row>
    <row r="33" spans="1:17" hidden="1">
      <c r="A33" s="7" t="s">
        <v>54</v>
      </c>
    </row>
    <row r="34" spans="1:17" hidden="1">
      <c r="A34" s="7" t="s">
        <v>65</v>
      </c>
    </row>
    <row r="35" spans="1:17" ht="16.9125" customHeight="1">
      <c r="A35" s="7">
        <v>5</v>
      </c>
      <c r="B35" s="29" t="s">
        <v>66</v>
      </c>
      <c r="C35" s="54" t="s">
        <v>67</v>
      </c>
      <c r="D35" s="54"/>
      <c r="E35" s="54"/>
      <c r="F35" s="54"/>
      <c r="G35" s="54"/>
      <c r="H35" s="54"/>
      <c r="I35" s="54"/>
      <c r="J35" s="54"/>
      <c r="K35" s="7"/>
    </row>
    <row r="36" spans="1:17" hidden="1">
      <c r="A36" s="7" t="s">
        <v>63</v>
      </c>
    </row>
    <row r="37" spans="1:17">
      <c r="A37" s="7">
        <v>9</v>
      </c>
      <c r="B37" s="32" t="s">
        <v>68</v>
      </c>
      <c r="C37" s="33" t="s">
        <v>69</v>
      </c>
      <c r="D37" s="34"/>
      <c r="E37" s="34"/>
      <c r="F37" s="35" t="s">
        <v>70</v>
      </c>
      <c r="G37" s="55">
        <v>1</v>
      </c>
      <c r="H37" s="56"/>
      <c r="I37" s="38"/>
      <c r="J37" s="39">
        <f>IF(AND(G37= "",H37= ""), 0, ROUND(ROUND(I37, 2) * ROUND(IF(H37="",G37,H37),  0), 2))</f>
        <v/>
      </c>
      <c r="K37" s="7"/>
      <c r="M37" s="40">
        <v>0.2</v>
      </c>
      <c r="Q37" s="7">
        <v>9337</v>
      </c>
    </row>
    <row r="38" spans="1:17" hidden="1">
      <c r="A38" s="7" t="s">
        <v>54</v>
      </c>
    </row>
    <row r="39" spans="1:17" hidden="1">
      <c r="A39" s="7" t="s">
        <v>65</v>
      </c>
    </row>
    <row r="40" spans="1:17" ht="16.9125" customHeight="1">
      <c r="A40" s="7">
        <v>5</v>
      </c>
      <c r="B40" s="29" t="s">
        <v>71</v>
      </c>
      <c r="C40" s="54" t="s">
        <v>72</v>
      </c>
      <c r="D40" s="54"/>
      <c r="E40" s="54"/>
      <c r="F40" s="54"/>
      <c r="G40" s="54"/>
      <c r="H40" s="54"/>
      <c r="I40" s="54"/>
      <c r="J40" s="54"/>
      <c r="K40" s="7"/>
    </row>
    <row r="41" spans="1:17" hidden="1">
      <c r="A41" s="7" t="s">
        <v>63</v>
      </c>
    </row>
    <row r="42" spans="1:17">
      <c r="A42" s="7">
        <v>6</v>
      </c>
      <c r="B42" s="29" t="s">
        <v>73</v>
      </c>
      <c r="C42" s="57" t="s">
        <v>74</v>
      </c>
      <c r="D42" s="57"/>
      <c r="E42" s="57"/>
      <c r="F42" s="57"/>
      <c r="G42" s="57"/>
      <c r="H42" s="57"/>
      <c r="I42" s="57"/>
      <c r="J42" s="57"/>
      <c r="K42" s="7"/>
    </row>
    <row r="43" spans="1:17" hidden="1">
      <c r="A43" s="7" t="s">
        <v>75</v>
      </c>
    </row>
    <row r="44" spans="1:17" hidden="1">
      <c r="A44" s="7" t="s">
        <v>75</v>
      </c>
    </row>
    <row r="45" spans="1:17" hidden="1">
      <c r="A45" s="7" t="s">
        <v>75</v>
      </c>
    </row>
    <row r="46" spans="1:17" hidden="1">
      <c r="A46" s="7" t="s">
        <v>75</v>
      </c>
    </row>
    <row r="47" spans="1:17">
      <c r="A47" s="7">
        <v>9</v>
      </c>
      <c r="B47" s="32" t="s">
        <v>76</v>
      </c>
      <c r="C47" s="33" t="s">
        <v>77</v>
      </c>
      <c r="D47" s="34"/>
      <c r="E47" s="34"/>
      <c r="F47" s="35" t="s">
        <v>70</v>
      </c>
      <c r="G47" s="55">
        <v>1</v>
      </c>
      <c r="H47" s="56"/>
      <c r="I47" s="38"/>
      <c r="J47" s="39">
        <f>IF(AND(G47= "",H47= ""), 0, ROUND(ROUND(I47, 2) * ROUND(IF(H47="",G47,H47),  0), 2))</f>
        <v/>
      </c>
      <c r="K47" s="7"/>
      <c r="M47" s="40">
        <v>0.2</v>
      </c>
      <c r="Q47" s="7">
        <v>9337</v>
      </c>
    </row>
    <row r="48" spans="1:17" hidden="1">
      <c r="A48" s="7" t="s">
        <v>54</v>
      </c>
    </row>
    <row r="49" spans="1:17">
      <c r="A49" s="7">
        <v>9</v>
      </c>
      <c r="B49" s="32" t="s">
        <v>78</v>
      </c>
      <c r="C49" s="33" t="s">
        <v>79</v>
      </c>
      <c r="D49" s="34"/>
      <c r="E49" s="34"/>
      <c r="F49" s="35" t="s">
        <v>70</v>
      </c>
      <c r="G49" s="55">
        <v>1</v>
      </c>
      <c r="H49" s="56"/>
      <c r="I49" s="38"/>
      <c r="J49" s="39">
        <f>IF(AND(G49= "",H49= ""), 0, ROUND(ROUND(I49, 2) * ROUND(IF(H49="",G49,H49),  0), 2))</f>
        <v/>
      </c>
      <c r="K49" s="7"/>
      <c r="M49" s="40">
        <v>0.2</v>
      </c>
      <c r="Q49" s="7">
        <v>9337</v>
      </c>
    </row>
    <row r="50" spans="1:17" hidden="1">
      <c r="A50" s="7" t="s">
        <v>54</v>
      </c>
    </row>
    <row r="51" spans="1:17" hidden="1">
      <c r="A51" s="7" t="s">
        <v>80</v>
      </c>
    </row>
    <row r="52" spans="1:17" hidden="1">
      <c r="A52" s="7" t="s">
        <v>65</v>
      </c>
    </row>
    <row r="53" spans="1:17">
      <c r="A53" s="7" t="s">
        <v>55</v>
      </c>
      <c r="B53" s="34"/>
      <c r="C53" s="34"/>
      <c r="D53" s="34"/>
      <c r="E53" s="34"/>
      <c r="F53" s="34"/>
      <c r="G53" s="34"/>
      <c r="H53" s="34"/>
      <c r="I53" s="34"/>
      <c r="J53" s="34"/>
    </row>
    <row r="54" spans="1:17" ht="16.9125" customHeight="1">
      <c r="B54" s="34"/>
      <c r="C54" s="41" t="s">
        <v>60</v>
      </c>
      <c r="D54" s="42"/>
      <c r="E54" s="42"/>
      <c r="F54" s="43"/>
      <c r="G54" s="43"/>
      <c r="H54" s="43"/>
      <c r="I54" s="43"/>
      <c r="J54" s="44"/>
    </row>
    <row r="55" spans="1:17">
      <c r="B55" s="34"/>
      <c r="C55" s="45"/>
      <c r="D55" s="7"/>
      <c r="E55" s="7"/>
      <c r="F55" s="7"/>
      <c r="G55" s="7"/>
      <c r="H55" s="7"/>
      <c r="I55" s="7"/>
      <c r="J55" s="8"/>
    </row>
    <row r="56" spans="1:17">
      <c r="B56" s="34"/>
      <c r="C56" s="46" t="s">
        <v>56</v>
      </c>
      <c r="D56" s="47"/>
      <c r="E56" s="47"/>
      <c r="F56" s="48">
        <f>SUMIF(K30:K53, IF(K29="","",K29), J30:J53)</f>
        <v/>
      </c>
      <c r="G56" s="48"/>
      <c r="H56" s="48"/>
      <c r="I56" s="48"/>
      <c r="J56" s="49"/>
    </row>
    <row r="57" spans="1:17" hidden="1">
      <c r="B57" s="34"/>
      <c r="C57" s="50" t="s">
        <v>57</v>
      </c>
      <c r="D57" s="51"/>
      <c r="E57" s="51"/>
      <c r="F57" s="52">
        <f>ROUND(SUMIF(K30:K53, IF(K29="","",K29), J30:J53) * 0.2, 2)</f>
        <v/>
      </c>
      <c r="G57" s="52"/>
      <c r="H57" s="52"/>
      <c r="I57" s="52"/>
      <c r="J57" s="53"/>
    </row>
    <row r="58" spans="1:17" hidden="1">
      <c r="B58" s="34"/>
      <c r="C58" s="46" t="s">
        <v>58</v>
      </c>
      <c r="D58" s="47"/>
      <c r="E58" s="47"/>
      <c r="F58" s="48">
        <f>SUM(F56:F57)</f>
        <v/>
      </c>
      <c r="G58" s="48"/>
      <c r="H58" s="48"/>
      <c r="I58" s="48"/>
      <c r="J58" s="49"/>
    </row>
    <row r="59" spans="1:17">
      <c r="A59" s="7">
        <v>4</v>
      </c>
      <c r="B59" s="29" t="s">
        <v>81</v>
      </c>
      <c r="C59" s="31" t="s">
        <v>82</v>
      </c>
      <c r="D59" s="31"/>
      <c r="E59" s="31"/>
      <c r="F59" s="31"/>
      <c r="G59" s="31"/>
      <c r="H59" s="31"/>
      <c r="I59" s="31"/>
      <c r="J59" s="31"/>
      <c r="K59" s="7"/>
    </row>
    <row r="60" spans="1:17">
      <c r="A60" s="7">
        <v>5</v>
      </c>
      <c r="B60" s="29" t="s">
        <v>83</v>
      </c>
      <c r="C60" s="54" t="s">
        <v>84</v>
      </c>
      <c r="D60" s="54"/>
      <c r="E60" s="54"/>
      <c r="F60" s="54"/>
      <c r="G60" s="54"/>
      <c r="H60" s="54"/>
      <c r="I60" s="54"/>
      <c r="J60" s="54"/>
      <c r="K60" s="7"/>
    </row>
    <row r="61" spans="1:17" hidden="1">
      <c r="A61" s="7" t="s">
        <v>63</v>
      </c>
    </row>
    <row r="62" spans="1:17" hidden="1">
      <c r="A62" s="7" t="s">
        <v>63</v>
      </c>
    </row>
    <row r="63" spans="1:17" hidden="1">
      <c r="A63" s="7" t="s">
        <v>63</v>
      </c>
    </row>
    <row r="64" spans="1:17" hidden="1">
      <c r="A64" s="7" t="s">
        <v>63</v>
      </c>
    </row>
    <row r="65" spans="1:17" hidden="1">
      <c r="A65" s="7" t="s">
        <v>63</v>
      </c>
    </row>
    <row r="66" spans="1:17" hidden="1">
      <c r="A66" s="7" t="s">
        <v>63</v>
      </c>
    </row>
    <row r="67" spans="1:17" hidden="1">
      <c r="A67" s="7" t="s">
        <v>63</v>
      </c>
    </row>
    <row r="68" spans="1:17" hidden="1">
      <c r="A68" s="7" t="s">
        <v>63</v>
      </c>
    </row>
    <row r="69" spans="1:17" hidden="1">
      <c r="A69" s="7" t="s">
        <v>63</v>
      </c>
    </row>
    <row r="70" spans="1:17" hidden="1">
      <c r="A70" s="7" t="s">
        <v>63</v>
      </c>
    </row>
    <row r="71" spans="1:17" hidden="1">
      <c r="A71" s="7" t="s">
        <v>63</v>
      </c>
    </row>
    <row r="72" spans="1:17" hidden="1">
      <c r="A72" s="7" t="s">
        <v>63</v>
      </c>
    </row>
    <row r="73" spans="1:17" hidden="1">
      <c r="A73" s="7" t="s">
        <v>63</v>
      </c>
    </row>
    <row r="74" spans="1:17" hidden="1">
      <c r="A74" s="7" t="s">
        <v>63</v>
      </c>
    </row>
    <row r="75" spans="1:17">
      <c r="A75" s="7" t="s">
        <v>85</v>
      </c>
      <c r="B75" s="58"/>
      <c r="C75" s="58" t="s">
        <v>86</v>
      </c>
      <c r="D75" s="58"/>
      <c r="E75" s="58"/>
      <c r="F75" s="58"/>
      <c r="G75" s="58"/>
      <c r="H75" s="58"/>
      <c r="I75" s="58"/>
      <c r="J75" s="58"/>
    </row>
    <row r="76" spans="1:17">
      <c r="A76" s="7" t="s">
        <v>85</v>
      </c>
      <c r="B76" s="58"/>
      <c r="C76" s="58"/>
      <c r="D76" s="58"/>
      <c r="E76" s="58"/>
      <c r="F76" s="58"/>
      <c r="G76" s="58"/>
      <c r="H76" s="58"/>
      <c r="I76" s="58"/>
      <c r="J76" s="58"/>
    </row>
    <row r="77" spans="1:17">
      <c r="A77" s="7">
        <v>9</v>
      </c>
      <c r="B77" s="32" t="s">
        <v>87</v>
      </c>
      <c r="C77" s="33" t="s">
        <v>88</v>
      </c>
      <c r="D77" s="34"/>
      <c r="E77" s="34"/>
      <c r="F77" s="35" t="s">
        <v>53</v>
      </c>
      <c r="G77" s="36"/>
      <c r="H77" s="37"/>
      <c r="I77" s="38"/>
      <c r="J77" s="39">
        <f>IF(AND(G77= "",H77= ""), 0, ROUND(ROUND(I77, 2) * ROUND(IF(H77="",G77,H77),  3), 2))</f>
        <v/>
      </c>
      <c r="K77" s="7"/>
      <c r="M77" s="40">
        <v>0.2</v>
      </c>
      <c r="Q77" s="7">
        <v>9337</v>
      </c>
    </row>
    <row r="78" spans="1:17" hidden="1">
      <c r="A78" s="7" t="s">
        <v>54</v>
      </c>
    </row>
    <row r="79" spans="1:17">
      <c r="A79" s="7">
        <v>9</v>
      </c>
      <c r="B79" s="32" t="s">
        <v>89</v>
      </c>
      <c r="C79" s="33" t="s">
        <v>90</v>
      </c>
      <c r="D79" s="34"/>
      <c r="E79" s="34"/>
      <c r="F79" s="35" t="s">
        <v>18</v>
      </c>
      <c r="G79" s="59">
        <v>417</v>
      </c>
      <c r="H79" s="60"/>
      <c r="I79" s="38"/>
      <c r="J79" s="39">
        <f>IF(AND(G79= "",H79= ""), 0, ROUND(ROUND(I79, 2) * ROUND(IF(H79="",G79,H79),  2), 2))</f>
        <v/>
      </c>
      <c r="K79" s="7"/>
      <c r="M79" s="40">
        <v>0.2</v>
      </c>
      <c r="Q79" s="7">
        <v>9337</v>
      </c>
    </row>
    <row r="80" spans="1:17" hidden="1">
      <c r="A80" s="7" t="s">
        <v>54</v>
      </c>
    </row>
    <row r="81" spans="1:17">
      <c r="A81" s="7">
        <v>9</v>
      </c>
      <c r="B81" s="32" t="s">
        <v>91</v>
      </c>
      <c r="C81" s="33" t="s">
        <v>92</v>
      </c>
      <c r="D81" s="34"/>
      <c r="E81" s="34"/>
      <c r="F81" s="35" t="s">
        <v>18</v>
      </c>
      <c r="G81" s="59">
        <v>581</v>
      </c>
      <c r="H81" s="60"/>
      <c r="I81" s="38"/>
      <c r="J81" s="39">
        <f>IF(AND(G81= "",H81= ""), 0, ROUND(ROUND(I81, 2) * ROUND(IF(H81="",G81,H81),  2), 2))</f>
        <v/>
      </c>
      <c r="K81" s="7"/>
      <c r="M81" s="40">
        <v>0.2</v>
      </c>
      <c r="Q81" s="7">
        <v>9337</v>
      </c>
    </row>
    <row r="82" spans="1:17" hidden="1">
      <c r="A82" s="7" t="s">
        <v>54</v>
      </c>
    </row>
    <row r="83" spans="1:17" hidden="1">
      <c r="A83" s="7" t="s">
        <v>65</v>
      </c>
    </row>
    <row r="84" spans="1:17">
      <c r="A84" s="7">
        <v>5</v>
      </c>
      <c r="B84" s="29" t="s">
        <v>93</v>
      </c>
      <c r="C84" s="54" t="s">
        <v>94</v>
      </c>
      <c r="D84" s="54"/>
      <c r="E84" s="54"/>
      <c r="F84" s="54"/>
      <c r="G84" s="54"/>
      <c r="H84" s="54"/>
      <c r="I84" s="54"/>
      <c r="J84" s="54"/>
      <c r="K84" s="7"/>
    </row>
    <row r="85" spans="1:17" hidden="1">
      <c r="A85" s="7" t="s">
        <v>63</v>
      </c>
    </row>
    <row r="86" spans="1:17" hidden="1">
      <c r="A86" s="7" t="s">
        <v>63</v>
      </c>
    </row>
    <row r="87" spans="1:17" hidden="1">
      <c r="A87" s="7" t="s">
        <v>63</v>
      </c>
    </row>
    <row r="88" spans="1:17" hidden="1">
      <c r="A88" s="7" t="s">
        <v>63</v>
      </c>
    </row>
    <row r="89" spans="1:17" hidden="1">
      <c r="A89" s="7" t="s">
        <v>63</v>
      </c>
    </row>
    <row r="90" spans="1:17" hidden="1">
      <c r="A90" s="7" t="s">
        <v>63</v>
      </c>
    </row>
    <row r="91" spans="1:17" hidden="1">
      <c r="A91" s="7" t="s">
        <v>63</v>
      </c>
    </row>
    <row r="92" spans="1:17" hidden="1">
      <c r="A92" s="7" t="s">
        <v>63</v>
      </c>
    </row>
    <row r="93" spans="1:17" hidden="1">
      <c r="A93" s="7" t="s">
        <v>63</v>
      </c>
    </row>
    <row r="94" spans="1:17" hidden="1">
      <c r="A94" s="7" t="s">
        <v>63</v>
      </c>
    </row>
    <row r="95" spans="1:17" hidden="1">
      <c r="A95" s="7" t="s">
        <v>63</v>
      </c>
    </row>
    <row r="96" spans="1:17">
      <c r="A96" s="7" t="s">
        <v>85</v>
      </c>
      <c r="B96" s="58"/>
      <c r="C96" s="58" t="s">
        <v>86</v>
      </c>
      <c r="D96" s="58"/>
      <c r="E96" s="58"/>
      <c r="F96" s="58"/>
      <c r="G96" s="58"/>
      <c r="H96" s="58"/>
      <c r="I96" s="58"/>
      <c r="J96" s="58"/>
    </row>
    <row r="97" spans="1:17">
      <c r="A97" s="7" t="s">
        <v>85</v>
      </c>
      <c r="B97" s="58"/>
      <c r="C97" s="58"/>
      <c r="D97" s="58"/>
      <c r="E97" s="58"/>
      <c r="F97" s="58"/>
      <c r="G97" s="58"/>
      <c r="H97" s="58"/>
      <c r="I97" s="58"/>
      <c r="J97" s="58"/>
    </row>
    <row r="98" spans="1:17">
      <c r="A98" s="7">
        <v>9</v>
      </c>
      <c r="B98" s="32" t="s">
        <v>95</v>
      </c>
      <c r="C98" s="33" t="s">
        <v>96</v>
      </c>
      <c r="D98" s="34"/>
      <c r="E98" s="34"/>
      <c r="F98" s="35" t="s">
        <v>70</v>
      </c>
      <c r="G98" s="55">
        <v>1</v>
      </c>
      <c r="H98" s="56"/>
      <c r="I98" s="38"/>
      <c r="J98" s="39">
        <f>IF(AND(G98= "",H98= ""), 0, ROUND(ROUND(I98, 2) * ROUND(IF(H98="",G98,H98),  0), 2))</f>
        <v/>
      </c>
      <c r="K98" s="7"/>
      <c r="M98" s="40">
        <v>0.2</v>
      </c>
      <c r="Q98" s="7">
        <v>9337</v>
      </c>
    </row>
    <row r="99" spans="1:17" hidden="1">
      <c r="A99" s="7" t="s">
        <v>54</v>
      </c>
    </row>
    <row r="100" spans="1:17" hidden="1">
      <c r="A100" s="7" t="s">
        <v>65</v>
      </c>
    </row>
    <row r="101" spans="1:17">
      <c r="A101" s="7">
        <v>5</v>
      </c>
      <c r="B101" s="29" t="s">
        <v>97</v>
      </c>
      <c r="C101" s="54" t="s">
        <v>98</v>
      </c>
      <c r="D101" s="54"/>
      <c r="E101" s="54"/>
      <c r="F101" s="54"/>
      <c r="G101" s="54"/>
      <c r="H101" s="54"/>
      <c r="I101" s="54"/>
      <c r="J101" s="54"/>
      <c r="K101" s="7"/>
    </row>
    <row r="102" spans="1:17" hidden="1">
      <c r="A102" s="7" t="s">
        <v>63</v>
      </c>
    </row>
    <row r="103" spans="1:17" hidden="1">
      <c r="A103" s="7" t="s">
        <v>63</v>
      </c>
    </row>
    <row r="104" spans="1:17" hidden="1">
      <c r="A104" s="7" t="s">
        <v>63</v>
      </c>
    </row>
    <row r="105" spans="1:17" hidden="1">
      <c r="A105" s="7" t="s">
        <v>63</v>
      </c>
    </row>
    <row r="106" spans="1:17" hidden="1">
      <c r="A106" s="7" t="s">
        <v>63</v>
      </c>
    </row>
    <row r="107" spans="1:17" hidden="1">
      <c r="A107" s="7" t="s">
        <v>63</v>
      </c>
    </row>
    <row r="108" spans="1:17" hidden="1">
      <c r="A108" s="7" t="s">
        <v>63</v>
      </c>
    </row>
    <row r="109" spans="1:17" hidden="1">
      <c r="A109" s="7" t="s">
        <v>63</v>
      </c>
    </row>
    <row r="110" spans="1:17" hidden="1">
      <c r="A110" s="7" t="s">
        <v>63</v>
      </c>
    </row>
    <row r="111" spans="1:17">
      <c r="A111" s="7" t="s">
        <v>85</v>
      </c>
      <c r="B111" s="58"/>
      <c r="C111" s="58" t="s">
        <v>99</v>
      </c>
      <c r="D111" s="58"/>
      <c r="E111" s="58"/>
      <c r="F111" s="58"/>
      <c r="G111" s="58"/>
      <c r="H111" s="58"/>
      <c r="I111" s="58"/>
      <c r="J111" s="58"/>
    </row>
    <row r="112" spans="1:17">
      <c r="A112" s="7" t="s">
        <v>85</v>
      </c>
      <c r="B112" s="58"/>
      <c r="C112" s="58"/>
      <c r="D112" s="58"/>
      <c r="E112" s="58"/>
      <c r="F112" s="58"/>
      <c r="G112" s="58"/>
      <c r="H112" s="58"/>
      <c r="I112" s="58"/>
      <c r="J112" s="58"/>
    </row>
    <row r="113" spans="1:17">
      <c r="A113" s="7">
        <v>9</v>
      </c>
      <c r="B113" s="32" t="s">
        <v>100</v>
      </c>
      <c r="C113" s="33" t="s">
        <v>101</v>
      </c>
      <c r="D113" s="34"/>
      <c r="E113" s="34"/>
      <c r="F113" s="35" t="s">
        <v>70</v>
      </c>
      <c r="G113" s="55">
        <v>1</v>
      </c>
      <c r="H113" s="56"/>
      <c r="I113" s="38"/>
      <c r="J113" s="39">
        <f>IF(AND(G113= "",H113= ""), 0, ROUND(ROUND(I113, 2) * ROUND(IF(H113="",G113,H113),  0), 2))</f>
        <v/>
      </c>
      <c r="K113" s="7"/>
      <c r="M113" s="40">
        <v>0.2</v>
      </c>
      <c r="Q113" s="7">
        <v>9337</v>
      </c>
    </row>
    <row r="114" spans="1:17" hidden="1">
      <c r="A114" s="7" t="s">
        <v>54</v>
      </c>
    </row>
    <row r="115" spans="1:17" hidden="1">
      <c r="A115" s="7" t="s">
        <v>65</v>
      </c>
    </row>
    <row r="116" spans="1:17" ht="16.9125" customHeight="1">
      <c r="A116" s="7">
        <v>5</v>
      </c>
      <c r="B116" s="29" t="s">
        <v>102</v>
      </c>
      <c r="C116" s="54" t="s">
        <v>103</v>
      </c>
      <c r="D116" s="54"/>
      <c r="E116" s="54"/>
      <c r="F116" s="54"/>
      <c r="G116" s="54"/>
      <c r="H116" s="54"/>
      <c r="I116" s="54"/>
      <c r="J116" s="54"/>
      <c r="K116" s="7"/>
    </row>
    <row r="117" spans="1:17" hidden="1">
      <c r="A117" s="7" t="s">
        <v>63</v>
      </c>
    </row>
    <row r="118" spans="1:17" hidden="1">
      <c r="A118" s="7" t="s">
        <v>63</v>
      </c>
    </row>
    <row r="119" spans="1:17" hidden="1">
      <c r="A119" s="7" t="s">
        <v>63</v>
      </c>
    </row>
    <row r="120" spans="1:17" hidden="1">
      <c r="A120" s="7" t="s">
        <v>63</v>
      </c>
    </row>
    <row r="121" spans="1:17" hidden="1">
      <c r="A121" s="7" t="s">
        <v>63</v>
      </c>
    </row>
    <row r="122" spans="1:17" hidden="1">
      <c r="A122" s="7" t="s">
        <v>63</v>
      </c>
    </row>
    <row r="123" spans="1:17" hidden="1">
      <c r="A123" s="7" t="s">
        <v>63</v>
      </c>
    </row>
    <row r="124" spans="1:17" hidden="1">
      <c r="A124" s="7" t="s">
        <v>63</v>
      </c>
    </row>
    <row r="125" spans="1:17" hidden="1">
      <c r="A125" s="7" t="s">
        <v>63</v>
      </c>
    </row>
    <row r="126" spans="1:17" hidden="1">
      <c r="A126" s="7" t="s">
        <v>63</v>
      </c>
    </row>
    <row r="127" spans="1:17">
      <c r="A127" s="7" t="s">
        <v>85</v>
      </c>
      <c r="B127" s="58"/>
      <c r="C127" s="58" t="s">
        <v>104</v>
      </c>
      <c r="D127" s="58"/>
      <c r="E127" s="58"/>
      <c r="F127" s="58"/>
      <c r="G127" s="58"/>
      <c r="H127" s="58"/>
      <c r="I127" s="58"/>
      <c r="J127" s="58"/>
    </row>
    <row r="128" spans="1:17">
      <c r="A128" s="7" t="s">
        <v>85</v>
      </c>
      <c r="B128" s="58"/>
      <c r="C128" s="58"/>
      <c r="D128" s="58"/>
      <c r="E128" s="58"/>
      <c r="F128" s="58"/>
      <c r="G128" s="58"/>
      <c r="H128" s="58"/>
      <c r="I128" s="58"/>
      <c r="J128" s="58"/>
    </row>
    <row r="129" spans="1:17">
      <c r="A129" s="7">
        <v>9</v>
      </c>
      <c r="B129" s="32" t="s">
        <v>105</v>
      </c>
      <c r="C129" s="33" t="s">
        <v>106</v>
      </c>
      <c r="D129" s="34"/>
      <c r="E129" s="34"/>
      <c r="F129" s="35" t="s">
        <v>70</v>
      </c>
      <c r="G129" s="55">
        <v>1</v>
      </c>
      <c r="H129" s="56"/>
      <c r="I129" s="38"/>
      <c r="J129" s="39">
        <f>IF(AND(G129= "",H129= ""), 0, ROUND(ROUND(I129, 2) * ROUND(IF(H129="",G129,H129),  0), 2))</f>
        <v/>
      </c>
      <c r="K129" s="7"/>
      <c r="M129" s="40">
        <v>0.2</v>
      </c>
      <c r="Q129" s="7">
        <v>9337</v>
      </c>
    </row>
    <row r="130" spans="1:17" hidden="1">
      <c r="A130" s="7" t="s">
        <v>54</v>
      </c>
    </row>
    <row r="131" spans="1:17" hidden="1">
      <c r="A131" s="7" t="s">
        <v>65</v>
      </c>
    </row>
    <row r="132" spans="1:17">
      <c r="A132" s="7">
        <v>5</v>
      </c>
      <c r="B132" s="29" t="s">
        <v>107</v>
      </c>
      <c r="C132" s="54" t="s">
        <v>108</v>
      </c>
      <c r="D132" s="54"/>
      <c r="E132" s="54"/>
      <c r="F132" s="54"/>
      <c r="G132" s="54"/>
      <c r="H132" s="54"/>
      <c r="I132" s="54"/>
      <c r="J132" s="54"/>
      <c r="K132" s="7"/>
    </row>
    <row r="133" spans="1:17" hidden="1">
      <c r="A133" s="7" t="s">
        <v>63</v>
      </c>
    </row>
    <row r="134" spans="1:17" hidden="1">
      <c r="A134" s="7" t="s">
        <v>63</v>
      </c>
    </row>
    <row r="135" spans="1:17" hidden="1">
      <c r="A135" s="7" t="s">
        <v>63</v>
      </c>
    </row>
    <row r="136" spans="1:17" hidden="1">
      <c r="A136" s="7" t="s">
        <v>63</v>
      </c>
    </row>
    <row r="137" spans="1:17" hidden="1">
      <c r="A137" s="7" t="s">
        <v>63</v>
      </c>
    </row>
    <row r="138" spans="1:17" hidden="1">
      <c r="A138" s="7" t="s">
        <v>63</v>
      </c>
    </row>
    <row r="139" spans="1:17" hidden="1">
      <c r="A139" s="7" t="s">
        <v>63</v>
      </c>
    </row>
    <row r="140" spans="1:17" hidden="1">
      <c r="A140" s="7" t="s">
        <v>63</v>
      </c>
    </row>
    <row r="141" spans="1:17" hidden="1">
      <c r="A141" s="7" t="s">
        <v>63</v>
      </c>
    </row>
    <row r="142" spans="1:17" hidden="1">
      <c r="A142" s="7" t="s">
        <v>63</v>
      </c>
    </row>
    <row r="143" spans="1:17" hidden="1">
      <c r="A143" s="7" t="s">
        <v>63</v>
      </c>
    </row>
    <row r="144" spans="1:17" hidden="1">
      <c r="A144" s="7" t="s">
        <v>63</v>
      </c>
    </row>
    <row r="145" spans="1:17" ht="24.75" customHeight="1">
      <c r="A145" s="7" t="s">
        <v>85</v>
      </c>
      <c r="B145" s="58"/>
      <c r="C145" s="58" t="s">
        <v>109</v>
      </c>
      <c r="D145" s="58"/>
      <c r="E145" s="58"/>
      <c r="F145" s="58"/>
      <c r="G145" s="58"/>
      <c r="H145" s="58"/>
      <c r="I145" s="58"/>
      <c r="J145" s="58"/>
    </row>
    <row r="146" spans="1:17">
      <c r="A146" s="7" t="s">
        <v>85</v>
      </c>
      <c r="B146" s="58"/>
      <c r="C146" s="58"/>
      <c r="D146" s="58"/>
      <c r="E146" s="58"/>
      <c r="F146" s="58"/>
      <c r="G146" s="58"/>
      <c r="H146" s="58"/>
      <c r="I146" s="58"/>
      <c r="J146" s="58"/>
    </row>
    <row r="147" spans="1:17">
      <c r="A147" s="7">
        <v>9</v>
      </c>
      <c r="B147" s="32" t="s">
        <v>110</v>
      </c>
      <c r="C147" s="33" t="s">
        <v>111</v>
      </c>
      <c r="D147" s="34"/>
      <c r="E147" s="34"/>
      <c r="F147" s="35" t="s">
        <v>70</v>
      </c>
      <c r="G147" s="55">
        <v>1</v>
      </c>
      <c r="H147" s="56"/>
      <c r="I147" s="38"/>
      <c r="J147" s="39">
        <f>IF(AND(G147= "",H147= ""), 0, ROUND(ROUND(I147, 2) * ROUND(IF(H147="",G147,H147),  0), 2))</f>
        <v/>
      </c>
      <c r="K147" s="7"/>
      <c r="M147" s="40">
        <v>0.2</v>
      </c>
      <c r="Q147" s="7">
        <v>9337</v>
      </c>
    </row>
    <row r="148" spans="1:17" hidden="1">
      <c r="A148" s="7" t="s">
        <v>54</v>
      </c>
    </row>
    <row r="149" spans="1:17" hidden="1">
      <c r="A149" s="7" t="s">
        <v>65</v>
      </c>
    </row>
    <row r="150" spans="1:17">
      <c r="A150" s="7">
        <v>5</v>
      </c>
      <c r="B150" s="29" t="s">
        <v>112</v>
      </c>
      <c r="C150" s="54" t="s">
        <v>113</v>
      </c>
      <c r="D150" s="54"/>
      <c r="E150" s="54"/>
      <c r="F150" s="54"/>
      <c r="G150" s="54"/>
      <c r="H150" s="54"/>
      <c r="I150" s="54"/>
      <c r="J150" s="54"/>
      <c r="K150" s="7"/>
    </row>
    <row r="151" spans="1:17" hidden="1">
      <c r="A151" s="7" t="s">
        <v>63</v>
      </c>
    </row>
    <row r="152" spans="1:17" hidden="1">
      <c r="A152" s="7" t="s">
        <v>63</v>
      </c>
    </row>
    <row r="153" spans="1:17" hidden="1">
      <c r="A153" s="7" t="s">
        <v>63</v>
      </c>
    </row>
    <row r="154" spans="1:17" hidden="1">
      <c r="A154" s="7" t="s">
        <v>63</v>
      </c>
    </row>
    <row r="155" spans="1:17" hidden="1">
      <c r="A155" s="7" t="s">
        <v>63</v>
      </c>
    </row>
    <row r="156" spans="1:17" hidden="1">
      <c r="A156" s="7" t="s">
        <v>63</v>
      </c>
    </row>
    <row r="157" spans="1:17" hidden="1">
      <c r="A157" s="7" t="s">
        <v>63</v>
      </c>
    </row>
    <row r="158" spans="1:17" hidden="1">
      <c r="A158" s="7" t="s">
        <v>63</v>
      </c>
    </row>
    <row r="159" spans="1:17" hidden="1">
      <c r="A159" s="7" t="s">
        <v>63</v>
      </c>
    </row>
    <row r="160" spans="1:17" hidden="1">
      <c r="A160" s="7" t="s">
        <v>63</v>
      </c>
    </row>
    <row r="161" spans="1:17" hidden="1">
      <c r="A161" s="7" t="s">
        <v>63</v>
      </c>
    </row>
    <row r="162" spans="1:17">
      <c r="A162" s="7" t="s">
        <v>85</v>
      </c>
      <c r="B162" s="58"/>
      <c r="C162" s="58" t="s">
        <v>114</v>
      </c>
      <c r="D162" s="58"/>
      <c r="E162" s="58"/>
      <c r="F162" s="58"/>
      <c r="G162" s="58"/>
      <c r="H162" s="58"/>
      <c r="I162" s="58"/>
      <c r="J162" s="58"/>
    </row>
    <row r="163" spans="1:17">
      <c r="A163" s="7" t="s">
        <v>85</v>
      </c>
      <c r="B163" s="58"/>
      <c r="C163" s="58"/>
      <c r="D163" s="58"/>
      <c r="E163" s="58"/>
      <c r="F163" s="58"/>
      <c r="G163" s="58"/>
      <c r="H163" s="58"/>
      <c r="I163" s="58"/>
      <c r="J163" s="58"/>
    </row>
    <row r="164" spans="1:17">
      <c r="A164" s="7">
        <v>9</v>
      </c>
      <c r="B164" s="32" t="s">
        <v>115</v>
      </c>
      <c r="C164" s="33" t="s">
        <v>116</v>
      </c>
      <c r="D164" s="34"/>
      <c r="E164" s="34"/>
      <c r="F164" s="35" t="s">
        <v>19</v>
      </c>
      <c r="G164" s="55">
        <v>5</v>
      </c>
      <c r="H164" s="56"/>
      <c r="I164" s="38"/>
      <c r="J164" s="39">
        <f>IF(AND(G164= "",H164= ""), 0, ROUND(ROUND(I164, 2) * ROUND(IF(H164="",G164,H164),  0), 2))</f>
        <v/>
      </c>
      <c r="K164" s="7"/>
      <c r="M164" s="40">
        <v>0.2</v>
      </c>
      <c r="Q164" s="7">
        <v>9337</v>
      </c>
    </row>
    <row r="165" spans="1:17" hidden="1">
      <c r="A165" s="7" t="s">
        <v>54</v>
      </c>
    </row>
    <row r="166" spans="1:17" hidden="1">
      <c r="A166" s="7" t="s">
        <v>65</v>
      </c>
    </row>
    <row r="167" spans="1:17">
      <c r="A167" s="7">
        <v>5</v>
      </c>
      <c r="B167" s="29" t="s">
        <v>117</v>
      </c>
      <c r="C167" s="54" t="s">
        <v>118</v>
      </c>
      <c r="D167" s="54"/>
      <c r="E167" s="54"/>
      <c r="F167" s="54"/>
      <c r="G167" s="54"/>
      <c r="H167" s="54"/>
      <c r="I167" s="54"/>
      <c r="J167" s="54"/>
      <c r="K167" s="7"/>
    </row>
    <row r="168" spans="1:17" hidden="1">
      <c r="A168" s="7" t="s">
        <v>63</v>
      </c>
    </row>
    <row r="169" spans="1:17" hidden="1">
      <c r="A169" s="7" t="s">
        <v>63</v>
      </c>
    </row>
    <row r="170" spans="1:17" hidden="1">
      <c r="A170" s="7" t="s">
        <v>63</v>
      </c>
    </row>
    <row r="171" spans="1:17" hidden="1">
      <c r="A171" s="7" t="s">
        <v>63</v>
      </c>
    </row>
    <row r="172" spans="1:17" hidden="1">
      <c r="A172" s="7" t="s">
        <v>63</v>
      </c>
    </row>
    <row r="173" spans="1:17" hidden="1">
      <c r="A173" s="7" t="s">
        <v>63</v>
      </c>
    </row>
    <row r="174" spans="1:17" hidden="1">
      <c r="A174" s="7" t="s">
        <v>63</v>
      </c>
    </row>
    <row r="175" spans="1:17" hidden="1">
      <c r="A175" s="7" t="s">
        <v>63</v>
      </c>
    </row>
    <row r="176" spans="1:17" ht="20.75" customHeight="1">
      <c r="A176" s="7" t="s">
        <v>85</v>
      </c>
      <c r="B176" s="58"/>
      <c r="C176" s="58" t="s">
        <v>119</v>
      </c>
      <c r="D176" s="58"/>
      <c r="E176" s="58"/>
      <c r="F176" s="58"/>
      <c r="G176" s="58"/>
      <c r="H176" s="58"/>
      <c r="I176" s="58"/>
      <c r="J176" s="58"/>
    </row>
    <row r="177" spans="1:17">
      <c r="A177" s="7">
        <v>9</v>
      </c>
      <c r="B177" s="32" t="s">
        <v>120</v>
      </c>
      <c r="C177" s="33" t="s">
        <v>121</v>
      </c>
      <c r="D177" s="34"/>
      <c r="E177" s="34"/>
      <c r="F177" s="35" t="s">
        <v>70</v>
      </c>
      <c r="G177" s="55">
        <v>1</v>
      </c>
      <c r="H177" s="56"/>
      <c r="I177" s="38"/>
      <c r="J177" s="39">
        <f>IF(AND(G177= "",H177= ""), 0, ROUND(ROUND(I177, 2) * ROUND(IF(H177="",G177,H177),  0), 2))</f>
        <v/>
      </c>
      <c r="K177" s="7"/>
      <c r="M177" s="40">
        <v>0.2</v>
      </c>
      <c r="Q177" s="7">
        <v>9337</v>
      </c>
    </row>
    <row r="178" spans="1:17" hidden="1">
      <c r="A178" s="7" t="s">
        <v>54</v>
      </c>
    </row>
    <row r="179" spans="1:17" hidden="1">
      <c r="A179" s="7" t="s">
        <v>65</v>
      </c>
    </row>
    <row r="180" spans="1:17">
      <c r="A180" s="7" t="s">
        <v>55</v>
      </c>
      <c r="B180" s="34"/>
      <c r="C180" s="34"/>
      <c r="D180" s="34"/>
      <c r="E180" s="34"/>
      <c r="F180" s="34"/>
      <c r="G180" s="34"/>
      <c r="H180" s="34"/>
      <c r="I180" s="34"/>
      <c r="J180" s="34"/>
    </row>
    <row r="181" spans="1:17">
      <c r="B181" s="34"/>
      <c r="C181" s="41" t="s">
        <v>82</v>
      </c>
      <c r="D181" s="42"/>
      <c r="E181" s="42"/>
      <c r="F181" s="43"/>
      <c r="G181" s="43"/>
      <c r="H181" s="43"/>
      <c r="I181" s="43"/>
      <c r="J181" s="44"/>
    </row>
    <row r="182" spans="1:17">
      <c r="B182" s="34"/>
      <c r="C182" s="45"/>
      <c r="D182" s="7"/>
      <c r="E182" s="7"/>
      <c r="F182" s="7"/>
      <c r="G182" s="7"/>
      <c r="H182" s="7"/>
      <c r="I182" s="7"/>
      <c r="J182" s="8"/>
    </row>
    <row r="183" spans="1:17">
      <c r="B183" s="34"/>
      <c r="C183" s="46" t="s">
        <v>56</v>
      </c>
      <c r="D183" s="47"/>
      <c r="E183" s="47"/>
      <c r="F183" s="48">
        <f>SUMIF(K60:K180, IF(K59="","",K59), J60:J180)</f>
        <v/>
      </c>
      <c r="G183" s="48"/>
      <c r="H183" s="48"/>
      <c r="I183" s="48"/>
      <c r="J183" s="49"/>
    </row>
    <row r="184" spans="1:17" hidden="1">
      <c r="B184" s="34"/>
      <c r="C184" s="50" t="s">
        <v>57</v>
      </c>
      <c r="D184" s="51"/>
      <c r="E184" s="51"/>
      <c r="F184" s="52">
        <f>ROUND(SUMIF(K60:K180, IF(K59="","",K59), J60:J180) * 0.2, 2)</f>
        <v/>
      </c>
      <c r="G184" s="52"/>
      <c r="H184" s="52"/>
      <c r="I184" s="52"/>
      <c r="J184" s="53"/>
    </row>
    <row r="185" spans="1:17" hidden="1">
      <c r="B185" s="34"/>
      <c r="C185" s="46" t="s">
        <v>58</v>
      </c>
      <c r="D185" s="47"/>
      <c r="E185" s="47"/>
      <c r="F185" s="48">
        <f>SUM(F183:F184)</f>
        <v/>
      </c>
      <c r="G185" s="48"/>
      <c r="H185" s="48"/>
      <c r="I185" s="48"/>
      <c r="J185" s="49"/>
    </row>
    <row r="186" spans="1:17" ht="18.0125" customHeight="1">
      <c r="A186" s="7">
        <v>4</v>
      </c>
      <c r="B186" s="29" t="s">
        <v>122</v>
      </c>
      <c r="C186" s="31" t="s">
        <v>123</v>
      </c>
      <c r="D186" s="31"/>
      <c r="E186" s="31"/>
      <c r="F186" s="31"/>
      <c r="G186" s="31"/>
      <c r="H186" s="31"/>
      <c r="I186" s="31"/>
      <c r="J186" s="31"/>
      <c r="K186" s="7"/>
    </row>
    <row r="187" spans="1:17">
      <c r="A187" s="7">
        <v>5</v>
      </c>
      <c r="B187" s="29" t="s">
        <v>124</v>
      </c>
      <c r="C187" s="54" t="s">
        <v>125</v>
      </c>
      <c r="D187" s="54"/>
      <c r="E187" s="54"/>
      <c r="F187" s="54"/>
      <c r="G187" s="54"/>
      <c r="H187" s="54"/>
      <c r="I187" s="54"/>
      <c r="J187" s="54"/>
      <c r="K187" s="7"/>
    </row>
    <row r="188" spans="1:17" hidden="1">
      <c r="A188" s="7" t="s">
        <v>63</v>
      </c>
    </row>
    <row r="189" spans="1:17">
      <c r="A189" s="7">
        <v>9</v>
      </c>
      <c r="B189" s="32" t="s">
        <v>126</v>
      </c>
      <c r="C189" s="33" t="s">
        <v>127</v>
      </c>
      <c r="D189" s="34"/>
      <c r="E189" s="34"/>
      <c r="F189" s="35" t="s">
        <v>70</v>
      </c>
      <c r="G189" s="55">
        <v>1</v>
      </c>
      <c r="H189" s="56"/>
      <c r="I189" s="38"/>
      <c r="J189" s="39">
        <f>IF(AND(G189= "",H189= ""), 0, ROUND(ROUND(I189, 2) * ROUND(IF(H189="",G189,H189),  0), 2))</f>
        <v/>
      </c>
      <c r="K189" s="7"/>
      <c r="M189" s="40">
        <v>0.2</v>
      </c>
      <c r="Q189" s="7">
        <v>9337</v>
      </c>
    </row>
    <row r="190" spans="1:17" hidden="1">
      <c r="A190" s="7" t="s">
        <v>54</v>
      </c>
    </row>
    <row r="191" spans="1:17" hidden="1">
      <c r="A191" s="7" t="s">
        <v>65</v>
      </c>
    </row>
    <row r="192" spans="1:17">
      <c r="A192" s="7" t="s">
        <v>55</v>
      </c>
      <c r="B192" s="34"/>
      <c r="C192" s="34"/>
      <c r="D192" s="34"/>
      <c r="E192" s="34"/>
      <c r="F192" s="34"/>
      <c r="G192" s="34"/>
      <c r="H192" s="34"/>
      <c r="I192" s="34"/>
      <c r="J192" s="34"/>
    </row>
    <row r="193" spans="1:11" ht="16.9125" customHeight="1">
      <c r="B193" s="34"/>
      <c r="C193" s="41" t="s">
        <v>123</v>
      </c>
      <c r="D193" s="42"/>
      <c r="E193" s="42"/>
      <c r="F193" s="43"/>
      <c r="G193" s="43"/>
      <c r="H193" s="43"/>
      <c r="I193" s="43"/>
      <c r="J193" s="44"/>
    </row>
    <row r="194" spans="1:11">
      <c r="B194" s="34"/>
      <c r="C194" s="45"/>
      <c r="D194" s="7"/>
      <c r="E194" s="7"/>
      <c r="F194" s="7"/>
      <c r="G194" s="7"/>
      <c r="H194" s="7"/>
      <c r="I194" s="7"/>
      <c r="J194" s="8"/>
    </row>
    <row r="195" spans="1:11">
      <c r="B195" s="34"/>
      <c r="C195" s="46" t="s">
        <v>56</v>
      </c>
      <c r="D195" s="47"/>
      <c r="E195" s="47"/>
      <c r="F195" s="48">
        <f>SUMIF(K187:K192, IF(K186="","",K186), J187:J192)</f>
        <v/>
      </c>
      <c r="G195" s="48"/>
      <c r="H195" s="48"/>
      <c r="I195" s="48"/>
      <c r="J195" s="49"/>
    </row>
    <row r="196" spans="1:11" hidden="1">
      <c r="B196" s="34"/>
      <c r="C196" s="50" t="s">
        <v>57</v>
      </c>
      <c r="D196" s="51"/>
      <c r="E196" s="51"/>
      <c r="F196" s="52">
        <f>ROUND(SUMIF(K187:K192, IF(K186="","",K186), J187:J192) * 0.2, 2)</f>
        <v/>
      </c>
      <c r="G196" s="52"/>
      <c r="H196" s="52"/>
      <c r="I196" s="52"/>
      <c r="J196" s="53"/>
    </row>
    <row r="197" spans="1:11" hidden="1">
      <c r="B197" s="34"/>
      <c r="C197" s="46" t="s">
        <v>58</v>
      </c>
      <c r="D197" s="47"/>
      <c r="E197" s="47"/>
      <c r="F197" s="48">
        <f>SUM(F195:F196)</f>
        <v/>
      </c>
      <c r="G197" s="48"/>
      <c r="H197" s="48"/>
      <c r="I197" s="48"/>
      <c r="J197" s="49"/>
    </row>
    <row r="198" spans="1:11">
      <c r="A198" s="7">
        <v>4</v>
      </c>
      <c r="B198" s="29" t="s">
        <v>128</v>
      </c>
      <c r="C198" s="31" t="s">
        <v>129</v>
      </c>
      <c r="D198" s="31"/>
      <c r="E198" s="31"/>
      <c r="F198" s="31"/>
      <c r="G198" s="31"/>
      <c r="H198" s="31"/>
      <c r="I198" s="31"/>
      <c r="J198" s="31"/>
      <c r="K198" s="7"/>
    </row>
    <row r="199" spans="1:11" ht="16.9125" customHeight="1">
      <c r="A199" s="7">
        <v>5</v>
      </c>
      <c r="B199" s="29" t="s">
        <v>130</v>
      </c>
      <c r="C199" s="54" t="s">
        <v>131</v>
      </c>
      <c r="D199" s="54"/>
      <c r="E199" s="54"/>
      <c r="F199" s="54"/>
      <c r="G199" s="54"/>
      <c r="H199" s="54"/>
      <c r="I199" s="54"/>
      <c r="J199" s="54"/>
      <c r="K199" s="7"/>
    </row>
    <row r="200" spans="1:11" hidden="1">
      <c r="A200" s="7" t="s">
        <v>63</v>
      </c>
    </row>
    <row r="201" spans="1:11" hidden="1">
      <c r="A201" s="7" t="s">
        <v>63</v>
      </c>
    </row>
    <row r="202" spans="1:11" hidden="1">
      <c r="A202" s="7" t="s">
        <v>63</v>
      </c>
    </row>
    <row r="203" spans="1:11" hidden="1">
      <c r="A203" s="7" t="s">
        <v>63</v>
      </c>
    </row>
    <row r="204" spans="1:11" hidden="1">
      <c r="A204" s="7" t="s">
        <v>63</v>
      </c>
    </row>
    <row r="205" spans="1:11" hidden="1">
      <c r="A205" s="7" t="s">
        <v>63</v>
      </c>
    </row>
    <row r="206" spans="1:11" hidden="1">
      <c r="A206" s="7" t="s">
        <v>63</v>
      </c>
    </row>
    <row r="207" spans="1:11" hidden="1">
      <c r="A207" s="7" t="s">
        <v>63</v>
      </c>
    </row>
    <row r="208" spans="1:11" hidden="1">
      <c r="A208" s="7" t="s">
        <v>63</v>
      </c>
    </row>
    <row r="209" spans="1:17" hidden="1">
      <c r="A209" s="7" t="s">
        <v>63</v>
      </c>
    </row>
    <row r="210" spans="1:17" hidden="1">
      <c r="A210" s="7" t="s">
        <v>63</v>
      </c>
    </row>
    <row r="211" spans="1:17">
      <c r="A211" s="7">
        <v>9</v>
      </c>
      <c r="B211" s="32" t="s">
        <v>132</v>
      </c>
      <c r="C211" s="33" t="s">
        <v>133</v>
      </c>
      <c r="D211" s="34"/>
      <c r="E211" s="34"/>
      <c r="F211" s="35" t="s">
        <v>70</v>
      </c>
      <c r="G211" s="55">
        <v>1</v>
      </c>
      <c r="H211" s="56"/>
      <c r="I211" s="38"/>
      <c r="J211" s="39">
        <f>IF(AND(G211= "",H211= ""), 0, ROUND(ROUND(I211, 2) * ROUND(IF(H211="",G211,H211),  0), 2))</f>
        <v/>
      </c>
      <c r="K211" s="7"/>
      <c r="M211" s="40">
        <v>0.2</v>
      </c>
      <c r="Q211" s="7">
        <v>9337</v>
      </c>
    </row>
    <row r="212" spans="1:17" hidden="1">
      <c r="A212" s="7" t="s">
        <v>54</v>
      </c>
    </row>
    <row r="213" spans="1:17" hidden="1">
      <c r="A213" s="7" t="s">
        <v>65</v>
      </c>
    </row>
    <row r="214" spans="1:17" ht="16.9125" customHeight="1">
      <c r="A214" s="7">
        <v>5</v>
      </c>
      <c r="B214" s="29" t="s">
        <v>134</v>
      </c>
      <c r="C214" s="54" t="s">
        <v>135</v>
      </c>
      <c r="D214" s="54"/>
      <c r="E214" s="54"/>
      <c r="F214" s="54"/>
      <c r="G214" s="54"/>
      <c r="H214" s="54"/>
      <c r="I214" s="54"/>
      <c r="J214" s="54"/>
      <c r="K214" s="7"/>
    </row>
    <row r="215" spans="1:17" hidden="1">
      <c r="A215" s="7" t="s">
        <v>63</v>
      </c>
    </row>
    <row r="216" spans="1:17" hidden="1">
      <c r="A216" s="7" t="s">
        <v>63</v>
      </c>
    </row>
    <row r="217" spans="1:17" hidden="1">
      <c r="A217" s="7" t="s">
        <v>63</v>
      </c>
    </row>
    <row r="218" spans="1:17" hidden="1">
      <c r="A218" s="7" t="s">
        <v>63</v>
      </c>
    </row>
    <row r="219" spans="1:17" hidden="1">
      <c r="A219" s="7" t="s">
        <v>63</v>
      </c>
    </row>
    <row r="220" spans="1:17" hidden="1">
      <c r="A220" s="7" t="s">
        <v>63</v>
      </c>
    </row>
    <row r="221" spans="1:17" hidden="1">
      <c r="A221" s="7" t="s">
        <v>63</v>
      </c>
    </row>
    <row r="222" spans="1:17" hidden="1">
      <c r="A222" s="7" t="s">
        <v>63</v>
      </c>
    </row>
    <row r="223" spans="1:17" hidden="1">
      <c r="A223" s="7" t="s">
        <v>63</v>
      </c>
    </row>
    <row r="224" spans="1:17" hidden="1">
      <c r="A224" s="7" t="s">
        <v>63</v>
      </c>
    </row>
    <row r="225" spans="1:17" hidden="1">
      <c r="A225" s="7" t="s">
        <v>63</v>
      </c>
    </row>
    <row r="226" spans="1:17" hidden="1">
      <c r="A226" s="7" t="s">
        <v>63</v>
      </c>
    </row>
    <row r="227" spans="1:17" hidden="1">
      <c r="A227" s="7" t="s">
        <v>63</v>
      </c>
    </row>
    <row r="228" spans="1:17" hidden="1">
      <c r="A228" s="7" t="s">
        <v>63</v>
      </c>
    </row>
    <row r="229" spans="1:17" hidden="1">
      <c r="A229" s="7" t="s">
        <v>63</v>
      </c>
    </row>
    <row r="230" spans="1:17" hidden="1">
      <c r="A230" s="7" t="s">
        <v>63</v>
      </c>
    </row>
    <row r="231" spans="1:17">
      <c r="A231" s="7">
        <v>9</v>
      </c>
      <c r="B231" s="32" t="s">
        <v>136</v>
      </c>
      <c r="C231" s="33" t="s">
        <v>137</v>
      </c>
      <c r="D231" s="34"/>
      <c r="E231" s="34"/>
      <c r="F231" s="35" t="s">
        <v>70</v>
      </c>
      <c r="G231" s="55">
        <v>1</v>
      </c>
      <c r="H231" s="56"/>
      <c r="I231" s="38"/>
      <c r="J231" s="39">
        <f>IF(AND(G231= "",H231= ""), 0, ROUND(ROUND(I231, 2) * ROUND(IF(H231="",G231,H231),  0), 2))</f>
        <v/>
      </c>
      <c r="K231" s="7"/>
      <c r="M231" s="40">
        <v>0.2</v>
      </c>
      <c r="Q231" s="7">
        <v>9337</v>
      </c>
    </row>
    <row r="232" spans="1:17" hidden="1">
      <c r="A232" s="7" t="s">
        <v>54</v>
      </c>
    </row>
    <row r="233" spans="1:17" hidden="1">
      <c r="A233" s="7" t="s">
        <v>65</v>
      </c>
    </row>
    <row r="234" spans="1:17" ht="16.9125" customHeight="1">
      <c r="A234" s="7">
        <v>5</v>
      </c>
      <c r="B234" s="29" t="s">
        <v>138</v>
      </c>
      <c r="C234" s="54" t="s">
        <v>139</v>
      </c>
      <c r="D234" s="54"/>
      <c r="E234" s="54"/>
      <c r="F234" s="54"/>
      <c r="G234" s="54"/>
      <c r="H234" s="54"/>
      <c r="I234" s="54"/>
      <c r="J234" s="54"/>
      <c r="K234" s="7"/>
    </row>
    <row r="235" spans="1:17" hidden="1">
      <c r="A235" s="7" t="s">
        <v>63</v>
      </c>
    </row>
    <row r="236" spans="1:17" hidden="1">
      <c r="A236" s="7" t="s">
        <v>63</v>
      </c>
    </row>
    <row r="237" spans="1:17" hidden="1">
      <c r="A237" s="7" t="s">
        <v>63</v>
      </c>
    </row>
    <row r="238" spans="1:17" hidden="1">
      <c r="A238" s="7" t="s">
        <v>63</v>
      </c>
    </row>
    <row r="239" spans="1:17" hidden="1">
      <c r="A239" s="7" t="s">
        <v>63</v>
      </c>
    </row>
    <row r="240" spans="1:17" hidden="1">
      <c r="A240" s="7" t="s">
        <v>63</v>
      </c>
    </row>
    <row r="241" spans="1:17" hidden="1">
      <c r="A241" s="7" t="s">
        <v>63</v>
      </c>
    </row>
    <row r="242" spans="1:17" hidden="1">
      <c r="A242" s="7" t="s">
        <v>63</v>
      </c>
    </row>
    <row r="243" spans="1:17" hidden="1">
      <c r="A243" s="7" t="s">
        <v>63</v>
      </c>
    </row>
    <row r="244" spans="1:17">
      <c r="A244" s="7">
        <v>9</v>
      </c>
      <c r="B244" s="32" t="s">
        <v>140</v>
      </c>
      <c r="C244" s="33" t="s">
        <v>139</v>
      </c>
      <c r="D244" s="34"/>
      <c r="E244" s="34"/>
      <c r="F244" s="35" t="s">
        <v>70</v>
      </c>
      <c r="G244" s="55">
        <v>1</v>
      </c>
      <c r="H244" s="56"/>
      <c r="I244" s="38"/>
      <c r="J244" s="39">
        <f>IF(AND(G244= "",H244= ""), 0, ROUND(ROUND(I244, 2) * ROUND(IF(H244="",G244,H244),  0), 2))</f>
        <v/>
      </c>
      <c r="K244" s="7"/>
      <c r="M244" s="40">
        <v>0.2</v>
      </c>
      <c r="Q244" s="7">
        <v>9337</v>
      </c>
    </row>
    <row r="245" spans="1:17" hidden="1">
      <c r="A245" s="7" t="s">
        <v>54</v>
      </c>
    </row>
    <row r="246" spans="1:17" hidden="1">
      <c r="A246" s="7" t="s">
        <v>65</v>
      </c>
    </row>
    <row r="247" spans="1:17" ht="16.9125" customHeight="1">
      <c r="A247" s="7">
        <v>5</v>
      </c>
      <c r="B247" s="29" t="s">
        <v>141</v>
      </c>
      <c r="C247" s="54" t="s">
        <v>142</v>
      </c>
      <c r="D247" s="54"/>
      <c r="E247" s="54"/>
      <c r="F247" s="54"/>
      <c r="G247" s="54"/>
      <c r="H247" s="54"/>
      <c r="I247" s="54"/>
      <c r="J247" s="54"/>
      <c r="K247" s="7"/>
    </row>
    <row r="248" spans="1:17" hidden="1">
      <c r="A248" s="7" t="s">
        <v>63</v>
      </c>
    </row>
    <row r="249" spans="1:17" hidden="1">
      <c r="A249" s="7" t="s">
        <v>63</v>
      </c>
    </row>
    <row r="250" spans="1:17" hidden="1">
      <c r="A250" s="7" t="s">
        <v>63</v>
      </c>
    </row>
    <row r="251" spans="1:17" hidden="1">
      <c r="A251" s="7" t="s">
        <v>63</v>
      </c>
    </row>
    <row r="252" spans="1:17">
      <c r="A252" s="7">
        <v>9</v>
      </c>
      <c r="B252" s="32" t="s">
        <v>143</v>
      </c>
      <c r="C252" s="33" t="s">
        <v>144</v>
      </c>
      <c r="D252" s="34"/>
      <c r="E252" s="34"/>
      <c r="F252" s="35" t="s">
        <v>53</v>
      </c>
      <c r="G252" s="36"/>
      <c r="H252" s="37"/>
      <c r="I252" s="38"/>
      <c r="J252" s="39">
        <f>IF(AND(G252= "",H252= ""), 0, ROUND(ROUND(I252, 2) * ROUND(IF(H252="",G252,H252),  3), 2))</f>
        <v/>
      </c>
      <c r="K252" s="7"/>
      <c r="M252" s="40">
        <v>0.2</v>
      </c>
      <c r="Q252" s="7">
        <v>9337</v>
      </c>
    </row>
    <row r="253" spans="1:17" hidden="1">
      <c r="A253" s="7" t="s">
        <v>54</v>
      </c>
    </row>
    <row r="254" spans="1:17" hidden="1">
      <c r="A254" s="7" t="s">
        <v>65</v>
      </c>
    </row>
    <row r="255" spans="1:17">
      <c r="A255" s="7" t="s">
        <v>55</v>
      </c>
      <c r="B255" s="34"/>
      <c r="C255" s="34"/>
      <c r="D255" s="34"/>
      <c r="E255" s="34"/>
      <c r="F255" s="34"/>
      <c r="G255" s="34"/>
      <c r="H255" s="34"/>
      <c r="I255" s="34"/>
      <c r="J255" s="34"/>
    </row>
    <row r="256" spans="1:17">
      <c r="B256" s="34"/>
      <c r="C256" s="41" t="s">
        <v>129</v>
      </c>
      <c r="D256" s="42"/>
      <c r="E256" s="42"/>
      <c r="F256" s="43"/>
      <c r="G256" s="43"/>
      <c r="H256" s="43"/>
      <c r="I256" s="43"/>
      <c r="J256" s="44"/>
    </row>
    <row r="257" spans="1:10">
      <c r="B257" s="34"/>
      <c r="C257" s="45"/>
      <c r="D257" s="7"/>
      <c r="E257" s="7"/>
      <c r="F257" s="7"/>
      <c r="G257" s="7"/>
      <c r="H257" s="7"/>
      <c r="I257" s="7"/>
      <c r="J257" s="8"/>
    </row>
    <row r="258" spans="1:10">
      <c r="B258" s="34"/>
      <c r="C258" s="46" t="s">
        <v>56</v>
      </c>
      <c r="D258" s="47"/>
      <c r="E258" s="47"/>
      <c r="F258" s="48">
        <f>SUMIF(K199:K255, IF(K198="","",K198), J199:J255)</f>
        <v/>
      </c>
      <c r="G258" s="48"/>
      <c r="H258" s="48"/>
      <c r="I258" s="48"/>
      <c r="J258" s="49"/>
    </row>
    <row r="259" spans="1:10" hidden="1">
      <c r="B259" s="34"/>
      <c r="C259" s="50" t="s">
        <v>57</v>
      </c>
      <c r="D259" s="51"/>
      <c r="E259" s="51"/>
      <c r="F259" s="52">
        <f>ROUND(SUMIF(K199:K255, IF(K198="","",K198), J199:J255) * 0.2, 2)</f>
        <v/>
      </c>
      <c r="G259" s="52"/>
      <c r="H259" s="52"/>
      <c r="I259" s="52"/>
      <c r="J259" s="53"/>
    </row>
    <row r="260" spans="1:10" hidden="1">
      <c r="B260" s="34"/>
      <c r="C260" s="46" t="s">
        <v>58</v>
      </c>
      <c r="D260" s="47"/>
      <c r="E260" s="47"/>
      <c r="F260" s="48">
        <f>SUM(F258:F259)</f>
        <v/>
      </c>
      <c r="G260" s="48"/>
      <c r="H260" s="48"/>
      <c r="I260" s="48"/>
      <c r="J260" s="49"/>
    </row>
    <row r="261" spans="1:10">
      <c r="A261" s="7" t="s">
        <v>46</v>
      </c>
      <c r="B261" s="34"/>
      <c r="C261" s="34"/>
      <c r="D261" s="34"/>
      <c r="E261" s="34"/>
      <c r="F261" s="34"/>
      <c r="G261" s="34"/>
      <c r="H261" s="34"/>
      <c r="I261" s="34"/>
      <c r="J261" s="34"/>
    </row>
    <row r="262" spans="1:10">
      <c r="B262" s="34"/>
      <c r="C262" s="41" t="s">
        <v>47</v>
      </c>
      <c r="D262" s="42"/>
      <c r="E262" s="42"/>
      <c r="F262" s="43"/>
      <c r="G262" s="43"/>
      <c r="H262" s="43"/>
      <c r="I262" s="43"/>
      <c r="J262" s="44"/>
    </row>
    <row r="263" spans="1:10">
      <c r="B263" s="34"/>
      <c r="C263" s="45"/>
      <c r="D263" s="7"/>
      <c r="E263" s="7"/>
      <c r="F263" s="7"/>
      <c r="G263" s="7"/>
      <c r="H263" s="7"/>
      <c r="I263" s="7"/>
      <c r="J263" s="8"/>
    </row>
    <row r="264" spans="1:10">
      <c r="B264" s="34"/>
      <c r="C264" s="50" t="s">
        <v>56</v>
      </c>
      <c r="D264" s="51"/>
      <c r="E264" s="51"/>
      <c r="F264" s="52">
        <f>SUMIF(K14:K261, IF(K13="","",K13), J14:J261)</f>
        <v/>
      </c>
      <c r="G264" s="52"/>
      <c r="H264" s="52"/>
      <c r="I264" s="52"/>
      <c r="J264" s="53"/>
    </row>
    <row r="265" spans="1:10" ht="16.9125" customHeight="1">
      <c r="B265" s="34"/>
      <c r="C265" s="50" t="s">
        <v>57</v>
      </c>
      <c r="D265" s="51"/>
      <c r="E265" s="51"/>
      <c r="F265" s="52">
        <f>ROUND(SUMIF(K14:K261, IF(K13="","",K13), J14:J261) * 0.2, 2)</f>
        <v/>
      </c>
      <c r="G265" s="52"/>
      <c r="H265" s="52"/>
      <c r="I265" s="52"/>
      <c r="J265" s="53"/>
    </row>
    <row r="266" spans="1:10">
      <c r="B266" s="34"/>
      <c r="C266" s="46" t="s">
        <v>58</v>
      </c>
      <c r="D266" s="47"/>
      <c r="E266" s="47"/>
      <c r="F266" s="48">
        <f>SUM(F264:F265)</f>
        <v/>
      </c>
      <c r="G266" s="48"/>
      <c r="H266" s="48"/>
      <c r="I266" s="48"/>
      <c r="J266" s="49"/>
    </row>
    <row r="267" spans="1:10" ht="40.8375" customHeight="1">
      <c r="B267" s="3"/>
      <c r="C267" s="61" t="s">
        <v>145</v>
      </c>
      <c r="D267" s="61"/>
      <c r="E267" s="61"/>
      <c r="F267" s="61"/>
      <c r="G267" s="61"/>
      <c r="H267" s="61"/>
      <c r="I267" s="61"/>
      <c r="J267" s="61"/>
    </row>
    <row r="269" spans="1:10">
      <c r="C269" s="62" t="s">
        <v>146</v>
      </c>
      <c r="D269" s="62"/>
      <c r="E269" s="62"/>
      <c r="F269" s="62"/>
      <c r="G269" s="62"/>
      <c r="H269" s="62"/>
      <c r="I269" s="62"/>
      <c r="J269" s="62"/>
    </row>
    <row r="270" spans="1:10" ht="16.9125" customHeight="1">
      <c r="C270" s="63" t="s">
        <v>147</v>
      </c>
      <c r="D270" s="64"/>
      <c r="E270" s="64"/>
      <c r="F270" s="65">
        <f>SUMIF(K21:K252, "", J21:J252)</f>
        <v/>
      </c>
      <c r="G270" s="65"/>
      <c r="H270" s="65"/>
      <c r="I270" s="65"/>
      <c r="J270" s="65"/>
    </row>
    <row r="271" spans="1:10" ht="16.375" customHeight="1">
      <c r="C271" s="66" t="s">
        <v>148</v>
      </c>
      <c r="D271" s="67"/>
      <c r="E271" s="67"/>
      <c r="F271" s="68">
        <f>SUMIF(K21:K21, "", J21:J21)</f>
        <v/>
      </c>
      <c r="G271" s="69"/>
      <c r="H271" s="69"/>
      <c r="I271" s="69"/>
      <c r="J271" s="69"/>
    </row>
    <row r="272" spans="1:10" ht="16.375" customHeight="1">
      <c r="C272" s="66" t="s">
        <v>149</v>
      </c>
      <c r="D272" s="67"/>
      <c r="E272" s="67"/>
      <c r="F272" s="68">
        <f>SUMIF(K32:K49, "", J32:J49)</f>
        <v/>
      </c>
      <c r="G272" s="69"/>
      <c r="H272" s="69"/>
      <c r="I272" s="69"/>
      <c r="J272" s="69"/>
    </row>
    <row r="273" spans="1:10">
      <c r="C273" s="66" t="s">
        <v>150</v>
      </c>
      <c r="D273" s="67"/>
      <c r="E273" s="67"/>
      <c r="F273" s="68">
        <f>SUMIF(K77:K177, "", J77:J177)</f>
        <v/>
      </c>
      <c r="G273" s="69"/>
      <c r="H273" s="69"/>
      <c r="I273" s="69"/>
      <c r="J273" s="69"/>
    </row>
    <row r="274" spans="1:10" ht="16.375" customHeight="1">
      <c r="C274" s="66" t="s">
        <v>151</v>
      </c>
      <c r="D274" s="67"/>
      <c r="E274" s="67"/>
      <c r="F274" s="68">
        <f>SUMIF(K189:K189, "", J189:J189)</f>
        <v/>
      </c>
      <c r="G274" s="69"/>
      <c r="H274" s="69"/>
      <c r="I274" s="69"/>
      <c r="J274" s="69"/>
    </row>
    <row r="275" spans="1:10">
      <c r="C275" s="66" t="s">
        <v>152</v>
      </c>
      <c r="D275" s="67"/>
      <c r="E275" s="67"/>
      <c r="F275" s="68">
        <f>SUMIF(K211:K252, "", J211:J252)</f>
        <v/>
      </c>
      <c r="G275" s="69"/>
      <c r="H275" s="69"/>
      <c r="I275" s="69"/>
      <c r="J275" s="69"/>
    </row>
    <row r="276" spans="1:10">
      <c r="C276" s="70" t="s">
        <v>153</v>
      </c>
      <c r="D276" s="71"/>
      <c r="E276" s="71"/>
      <c r="F276" s="72"/>
      <c r="G276" s="72"/>
      <c r="H276" s="72"/>
      <c r="I276" s="72"/>
      <c r="J276" s="73"/>
    </row>
    <row r="277" spans="1:10">
      <c r="C277" s="74"/>
      <c r="D277" s="3"/>
      <c r="E277" s="3"/>
      <c r="F277" s="3"/>
      <c r="G277" s="3"/>
      <c r="H277" s="3"/>
      <c r="I277" s="3"/>
      <c r="J277" s="75"/>
    </row>
    <row r="278" spans="1:10">
      <c r="A278" s="76"/>
      <c r="C278" s="77" t="s">
        <v>56</v>
      </c>
      <c r="D278" s="7"/>
      <c r="E278" s="7"/>
      <c r="F278" s="78">
        <f>SUMIF(K5:K267, IF(K4="","",K4), J5:J267)</f>
        <v/>
      </c>
      <c r="G278" s="79"/>
      <c r="H278" s="79"/>
      <c r="I278" s="79"/>
      <c r="J278" s="80"/>
    </row>
    <row r="279" spans="1:10">
      <c r="A279" s="76"/>
      <c r="C279" s="77" t="s">
        <v>57</v>
      </c>
      <c r="D279" s="7"/>
      <c r="E279" s="7"/>
      <c r="F279" s="78">
        <f>ROUND(SUMIF(K5:K267, IF(K4="","",K4), J5:J267) * 0.2, 2)</f>
        <v/>
      </c>
      <c r="G279" s="79"/>
      <c r="H279" s="79"/>
      <c r="I279" s="79"/>
      <c r="J279" s="80"/>
    </row>
    <row r="280" spans="1:10">
      <c r="C280" s="81" t="s">
        <v>58</v>
      </c>
      <c r="D280" s="82"/>
      <c r="E280" s="82"/>
      <c r="F280" s="83">
        <f>SUM(F278:F279)</f>
        <v/>
      </c>
      <c r="G280" s="84"/>
      <c r="H280" s="84"/>
      <c r="I280" s="84"/>
      <c r="J280" s="85"/>
    </row>
    <row r="281" spans="1:10">
      <c r="C281" s="86"/>
    </row>
    <row r="282" spans="1:10">
      <c r="C282" s="87" t="s">
        <v>154</v>
      </c>
    </row>
    <row r="283" spans="1:10">
      <c r="C283" s="82">
        <f>IF('Paramètres'!AA2&lt;&gt;"",'Paramètres'!AA2,"")</f>
        <v/>
      </c>
      <c r="D283" s="82"/>
      <c r="E283" s="82"/>
      <c r="F283" s="82"/>
      <c r="G283" s="82"/>
      <c r="H283" s="82"/>
      <c r="I283" s="82"/>
      <c r="J283" s="82"/>
    </row>
    <row r="284" spans="1:10">
      <c r="C284" s="82"/>
      <c r="D284" s="82"/>
      <c r="E284" s="82"/>
      <c r="F284" s="82"/>
      <c r="G284" s="82"/>
      <c r="H284" s="82"/>
      <c r="I284" s="82"/>
      <c r="J284" s="82"/>
    </row>
    <row r="285" spans="1:10" ht="56.7" customHeight="1">
      <c r="F285" s="88" t="s">
        <v>155</v>
      </c>
      <c r="G285" s="88"/>
      <c r="H285" s="88"/>
      <c r="I285" s="88"/>
      <c r="J285" s="88"/>
    </row>
    <row r="287" spans="1:10" ht="85.05" customHeight="1">
      <c r="C287" s="89" t="s">
        <v>156</v>
      </c>
      <c r="D287" s="89"/>
      <c r="F287" s="89" t="s">
        <v>157</v>
      </c>
      <c r="G287" s="89"/>
      <c r="H287" s="89"/>
      <c r="I287" s="89"/>
      <c r="J287" s="89"/>
    </row>
    <row r="288" spans="1:10">
      <c r="C288" s="90" t="s">
        <v>158</v>
      </c>
      <c r="D288" s="90"/>
      <c r="E288" s="90"/>
      <c r="F288" s="90"/>
      <c r="G288" s="90"/>
      <c r="H288" s="90"/>
      <c r="I288" s="90"/>
      <c r="J288" s="90"/>
    </row>
  </sheetData>
  <sheetProtection password="E95E" sheet="1" objects="1" selectLockedCells="1"/>
  <mergeCells count="152">
    <mergeCell ref="C3:E3"/>
    <mergeCell ref="C4:E4"/>
    <mergeCell ref="C13:E13"/>
    <mergeCell ref="C14:E14"/>
    <mergeCell ref="C21:E21"/>
    <mergeCell ref="C23:E23"/>
    <mergeCell ref="F24:J24"/>
    <mergeCell ref="C24:E24"/>
    <mergeCell ref="F25:J25"/>
    <mergeCell ref="C25:E25"/>
    <mergeCell ref="F26:J26"/>
    <mergeCell ref="C26:E26"/>
    <mergeCell ref="F27:J27"/>
    <mergeCell ref="C27:E27"/>
    <mergeCell ref="F28:J28"/>
    <mergeCell ref="C28:E28"/>
    <mergeCell ref="C29:E29"/>
    <mergeCell ref="C30:E30"/>
    <mergeCell ref="C32:E32"/>
    <mergeCell ref="C35:E35"/>
    <mergeCell ref="C37:E37"/>
    <mergeCell ref="C40:E40"/>
    <mergeCell ref="C42:E42"/>
    <mergeCell ref="C47:E47"/>
    <mergeCell ref="C49:E49"/>
    <mergeCell ref="C53:E53"/>
    <mergeCell ref="F54:J54"/>
    <mergeCell ref="C54:E54"/>
    <mergeCell ref="F55:J55"/>
    <mergeCell ref="C55:E55"/>
    <mergeCell ref="F56:J56"/>
    <mergeCell ref="C56:E56"/>
    <mergeCell ref="F57:J57"/>
    <mergeCell ref="C57:E57"/>
    <mergeCell ref="F58:J58"/>
    <mergeCell ref="C58:E58"/>
    <mergeCell ref="C59:E59"/>
    <mergeCell ref="C60:E60"/>
    <mergeCell ref="C75:E75"/>
    <mergeCell ref="C76:E76"/>
    <mergeCell ref="C77:E77"/>
    <mergeCell ref="C79:E79"/>
    <mergeCell ref="C81:E81"/>
    <mergeCell ref="C84:E84"/>
    <mergeCell ref="C96:E96"/>
    <mergeCell ref="C97:E97"/>
    <mergeCell ref="C98:E98"/>
    <mergeCell ref="C101:E101"/>
    <mergeCell ref="C111:E111"/>
    <mergeCell ref="C112:E112"/>
    <mergeCell ref="C113:E113"/>
    <mergeCell ref="C116:E116"/>
    <mergeCell ref="C127:E127"/>
    <mergeCell ref="C128:E128"/>
    <mergeCell ref="C129:E129"/>
    <mergeCell ref="C132:E132"/>
    <mergeCell ref="C145:E145"/>
    <mergeCell ref="C146:E146"/>
    <mergeCell ref="C147:E147"/>
    <mergeCell ref="C150:E150"/>
    <mergeCell ref="C162:E162"/>
    <mergeCell ref="C163:E163"/>
    <mergeCell ref="C164:E164"/>
    <mergeCell ref="C167:E167"/>
    <mergeCell ref="C176:E176"/>
    <mergeCell ref="C177:E177"/>
    <mergeCell ref="C180:E180"/>
    <mergeCell ref="F181:J181"/>
    <mergeCell ref="C181:E181"/>
    <mergeCell ref="F182:J182"/>
    <mergeCell ref="C182:E182"/>
    <mergeCell ref="F183:J183"/>
    <mergeCell ref="C183:E183"/>
    <mergeCell ref="F184:J184"/>
    <mergeCell ref="C184:E184"/>
    <mergeCell ref="F185:J185"/>
    <mergeCell ref="C185:E185"/>
    <mergeCell ref="C186:E186"/>
    <mergeCell ref="C187:E187"/>
    <mergeCell ref="C189:E189"/>
    <mergeCell ref="C192:E192"/>
    <mergeCell ref="F193:J193"/>
    <mergeCell ref="C193:E193"/>
    <mergeCell ref="F194:J194"/>
    <mergeCell ref="C194:E194"/>
    <mergeCell ref="F195:J195"/>
    <mergeCell ref="C195:E195"/>
    <mergeCell ref="F196:J196"/>
    <mergeCell ref="C196:E196"/>
    <mergeCell ref="F197:J197"/>
    <mergeCell ref="C197:E197"/>
    <mergeCell ref="C198:E198"/>
    <mergeCell ref="C199:E199"/>
    <mergeCell ref="C211:E211"/>
    <mergeCell ref="C214:E214"/>
    <mergeCell ref="C231:E231"/>
    <mergeCell ref="C234:E234"/>
    <mergeCell ref="C244:E244"/>
    <mergeCell ref="C247:E247"/>
    <mergeCell ref="C252:E252"/>
    <mergeCell ref="C255:E255"/>
    <mergeCell ref="F256:J256"/>
    <mergeCell ref="C256:E256"/>
    <mergeCell ref="F257:J257"/>
    <mergeCell ref="C257:E257"/>
    <mergeCell ref="F258:J258"/>
    <mergeCell ref="C258:E258"/>
    <mergeCell ref="F259:J259"/>
    <mergeCell ref="C259:E259"/>
    <mergeCell ref="F260:J260"/>
    <mergeCell ref="C260:E260"/>
    <mergeCell ref="C261:E261"/>
    <mergeCell ref="F262:J262"/>
    <mergeCell ref="C262:E262"/>
    <mergeCell ref="F263:J263"/>
    <mergeCell ref="C263:E263"/>
    <mergeCell ref="F264:J264"/>
    <mergeCell ref="C264:E264"/>
    <mergeCell ref="F265:J265"/>
    <mergeCell ref="C265:E265"/>
    <mergeCell ref="F266:J266"/>
    <mergeCell ref="C266:E266"/>
    <mergeCell ref="C267:J267"/>
    <mergeCell ref="C269:J269"/>
    <mergeCell ref="F270:J270"/>
    <mergeCell ref="C270:E270"/>
    <mergeCell ref="F271:J271"/>
    <mergeCell ref="C271:E271"/>
    <mergeCell ref="F272:J272"/>
    <mergeCell ref="C272:E272"/>
    <mergeCell ref="F273:J273"/>
    <mergeCell ref="C273:E273"/>
    <mergeCell ref="F274:J274"/>
    <mergeCell ref="C274:E274"/>
    <mergeCell ref="F275:J275"/>
    <mergeCell ref="C275:E275"/>
    <mergeCell ref="C276:E276"/>
    <mergeCell ref="C277:J277"/>
    <mergeCell ref="C278:E278"/>
    <mergeCell ref="F278:J278"/>
    <mergeCell ref="C279:E279"/>
    <mergeCell ref="F279:J279"/>
    <mergeCell ref="C280:E280"/>
    <mergeCell ref="F280:J280"/>
    <mergeCell ref="C281:J281"/>
    <mergeCell ref="C282:J282"/>
    <mergeCell ref="C283:J283"/>
    <mergeCell ref="C284:J284"/>
    <mergeCell ref="F285:J285"/>
    <mergeCell ref="C287:D287"/>
    <mergeCell ref="F287:J287"/>
    <mergeCell ref="C288:J288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&amp;L24.1225 NM44 - CH LIMOGES
&amp;RDPGF - Lot n°04 Charpente bois 
DCE - Edition du 24/12/2025</oddHeader>
    <oddFooter>&amp;LNOVAM Ingénierie&amp;RPage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51" t="s">
        <v>159</v>
      </c>
      <c r="AA1" s="7">
        <f>IF('DPGF'!F280&lt;&gt;"",'DPGF'!F280,"0")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1" t="s">
        <v>160</v>
      </c>
      <c r="B3" s="88" t="s">
        <v>161</v>
      </c>
      <c r="C3" s="92" t="s">
        <v>186</v>
      </c>
      <c r="D3" s="92"/>
      <c r="E3" s="92"/>
      <c r="F3" s="92"/>
      <c r="G3" s="92"/>
      <c r="H3" s="92"/>
      <c r="I3" s="92"/>
      <c r="J3" s="92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1" t="s">
        <v>162</v>
      </c>
      <c r="B5" s="88" t="s">
        <v>163</v>
      </c>
      <c r="C5" s="92" t="s">
        <v>187</v>
      </c>
      <c r="D5" s="92"/>
      <c r="E5" s="92"/>
      <c r="F5" s="92"/>
      <c r="G5" s="92"/>
      <c r="H5" s="92"/>
      <c r="I5" s="92"/>
      <c r="J5" s="92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1" t="s">
        <v>172</v>
      </c>
      <c r="B7" s="88" t="s">
        <v>173</v>
      </c>
      <c r="C7" s="92" t="s">
        <v>188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1" t="s">
        <v>174</v>
      </c>
      <c r="B9" s="88" t="s">
        <v>175</v>
      </c>
      <c r="C9" s="92" t="s">
        <v>44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1" t="s">
        <v>164</v>
      </c>
      <c r="B11" s="88" t="s">
        <v>165</v>
      </c>
      <c r="C11" s="92" t="s">
        <v>45</v>
      </c>
      <c r="D11" s="92"/>
      <c r="E11" s="92"/>
      <c r="F11" s="92"/>
      <c r="G11" s="92"/>
      <c r="H11" s="92"/>
      <c r="I11" s="92"/>
      <c r="J11" s="92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1" t="s">
        <v>176</v>
      </c>
      <c r="B13" s="88" t="s">
        <v>177</v>
      </c>
      <c r="C13" s="92" t="s">
        <v>189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1" t="s">
        <v>178</v>
      </c>
      <c r="B15" s="88" t="s">
        <v>179</v>
      </c>
      <c r="C15" s="92" t="s">
        <v>190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1" t="s">
        <v>180</v>
      </c>
      <c r="B17" s="88" t="s">
        <v>181</v>
      </c>
      <c r="C17" s="92"/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3">
        <v>0.2</v>
      </c>
      <c r="E19" s="94" t="s">
        <v>182</v>
      </c>
      <c r="AA19" s="7">
        <f>INT((AA5-AA18*100)/10)</f>
        <v/>
      </c>
    </row>
    <row r="20" spans="1:27" ht="12.75" customHeight="1">
      <c r="C20" s="95">
        <v>0.055</v>
      </c>
      <c r="E20" s="94" t="s">
        <v>183</v>
      </c>
      <c r="AA20" s="7">
        <f>AA5-AA18*100-AA19*10</f>
        <v/>
      </c>
    </row>
    <row r="21" spans="1:27" ht="12.75" customHeight="1">
      <c r="C21" s="95">
        <v>0</v>
      </c>
      <c r="E21" s="94" t="s">
        <v>184</v>
      </c>
      <c r="AA21" s="7">
        <f>INT(AA6/10)</f>
        <v/>
      </c>
    </row>
    <row r="22" spans="1:27" ht="12.75" customHeight="1">
      <c r="C22" s="96">
        <v>0</v>
      </c>
      <c r="E22" s="94" t="s">
        <v>185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1" t="s">
        <v>166</v>
      </c>
      <c r="B24" s="88" t="s">
        <v>167</v>
      </c>
      <c r="C24" s="92"/>
      <c r="D24" s="92"/>
      <c r="E24" s="92"/>
      <c r="F24" s="92"/>
      <c r="G24" s="92"/>
      <c r="H24" s="92"/>
      <c r="I24" s="92"/>
      <c r="J24" s="92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1" t="s">
        <v>168</v>
      </c>
      <c r="B26" s="88" t="s">
        <v>169</v>
      </c>
      <c r="C26" s="92"/>
      <c r="D26" s="92"/>
      <c r="E26" s="92"/>
      <c r="F26" s="92"/>
      <c r="G26" s="92"/>
      <c r="H26" s="92"/>
      <c r="I26" s="92"/>
      <c r="J26" s="92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1" t="s">
        <v>170</v>
      </c>
      <c r="B28" s="88" t="s">
        <v>171</v>
      </c>
      <c r="C28" s="92"/>
      <c r="D28" s="92"/>
      <c r="E28" s="92"/>
      <c r="F28" s="92"/>
      <c r="G28" s="92"/>
      <c r="H28" s="92"/>
      <c r="I28" s="92"/>
      <c r="J28" s="92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191</v>
      </c>
      <c r="B1" s="7" t="s">
        <v>192</v>
      </c>
    </row>
    <row r="2" spans="1:3">
      <c r="A2" s="7" t="s">
        <v>193</v>
      </c>
      <c r="B2" s="7" t="s">
        <v>186</v>
      </c>
    </row>
    <row r="3" spans="1:3">
      <c r="A3" s="7" t="s">
        <v>194</v>
      </c>
      <c r="B3" s="7">
        <v>1</v>
      </c>
    </row>
    <row r="4" spans="1:3">
      <c r="A4" s="7" t="s">
        <v>195</v>
      </c>
      <c r="B4" s="7">
        <v>0</v>
      </c>
    </row>
    <row r="5" spans="1:3">
      <c r="A5" s="7" t="s">
        <v>196</v>
      </c>
      <c r="B5" s="7">
        <v>0</v>
      </c>
    </row>
    <row r="6" spans="1:3">
      <c r="A6" s="7" t="s">
        <v>197</v>
      </c>
      <c r="B6" s="7">
        <v>1</v>
      </c>
    </row>
    <row r="7" spans="1:3">
      <c r="A7" s="7" t="s">
        <v>198</v>
      </c>
      <c r="B7" s="7">
        <v>1</v>
      </c>
    </row>
    <row r="8" spans="1:3">
      <c r="A8" s="7" t="s">
        <v>199</v>
      </c>
      <c r="B8" s="7">
        <v>0</v>
      </c>
    </row>
    <row r="9" spans="1:3">
      <c r="A9" s="7" t="s">
        <v>200</v>
      </c>
      <c r="B9" s="7">
        <v>0</v>
      </c>
    </row>
    <row r="10" spans="1:3">
      <c r="A10" s="7" t="s">
        <v>201</v>
      </c>
      <c r="C10" s="7" t="s">
        <v>202</v>
      </c>
    </row>
    <row r="11" spans="1:3">
      <c r="A11" s="7" t="s">
        <v>203</v>
      </c>
      <c r="B11" s="7">
        <v>0</v>
      </c>
    </row>
    <row r="12" spans="1:3">
      <c r="A12" s="7" t="s">
        <v>204</v>
      </c>
      <c r="B12" s="7" t="s">
        <v>205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97" t="s">
        <v>206</v>
      </c>
      <c r="C2" s="97"/>
      <c r="D2" s="97"/>
      <c r="E2" s="97"/>
      <c r="F2" s="97"/>
      <c r="G2" s="97"/>
      <c r="H2" s="97"/>
      <c r="I2" s="97"/>
      <c r="J2" s="97"/>
    </row>
    <row r="4" spans="1:10" ht="12.75" customHeight="1">
      <c r="A4" s="91" t="s">
        <v>160</v>
      </c>
      <c r="B4" s="88" t="s">
        <v>207</v>
      </c>
      <c r="C4" s="98"/>
      <c r="D4" s="98"/>
      <c r="E4" s="98"/>
      <c r="F4" s="98"/>
      <c r="G4" s="98"/>
      <c r="H4" s="98"/>
      <c r="I4" s="98"/>
      <c r="J4" s="98"/>
    </row>
    <row r="6" spans="1:10" ht="12.75" customHeight="1">
      <c r="A6" s="91" t="s">
        <v>162</v>
      </c>
      <c r="B6" s="88" t="s">
        <v>208</v>
      </c>
      <c r="C6" s="98"/>
      <c r="D6" s="98"/>
      <c r="E6" s="98"/>
      <c r="F6" s="98"/>
      <c r="G6" s="98"/>
      <c r="H6" s="98"/>
      <c r="I6" s="98"/>
      <c r="J6" s="98"/>
    </row>
    <row r="8" spans="1:10" ht="12.75" customHeight="1">
      <c r="A8" s="91" t="s">
        <v>172</v>
      </c>
      <c r="B8" s="88" t="s">
        <v>209</v>
      </c>
      <c r="C8" s="98"/>
      <c r="D8" s="98"/>
      <c r="E8" s="98"/>
      <c r="F8" s="98"/>
      <c r="G8" s="98"/>
      <c r="H8" s="98"/>
      <c r="I8" s="98"/>
      <c r="J8" s="98"/>
    </row>
    <row r="10" spans="1:10" ht="12.75" customHeight="1">
      <c r="A10" s="91" t="s">
        <v>174</v>
      </c>
      <c r="B10" s="88" t="s">
        <v>210</v>
      </c>
      <c r="C10" s="99"/>
      <c r="D10" s="99"/>
      <c r="E10" s="99"/>
      <c r="F10" s="99"/>
      <c r="G10" s="99"/>
      <c r="H10" s="99"/>
      <c r="I10" s="99"/>
      <c r="J10" s="99"/>
    </row>
    <row r="12" spans="1:10" ht="12.75" customHeight="1">
      <c r="A12" s="91" t="s">
        <v>164</v>
      </c>
      <c r="B12" s="88" t="s">
        <v>211</v>
      </c>
      <c r="C12" s="98"/>
      <c r="D12" s="98"/>
      <c r="E12" s="98"/>
      <c r="F12" s="98"/>
      <c r="G12" s="98"/>
      <c r="H12" s="98"/>
      <c r="I12" s="98"/>
      <c r="J12" s="98"/>
    </row>
    <row r="14" spans="1:10" ht="12.75" customHeight="1">
      <c r="A14" s="91" t="s">
        <v>176</v>
      </c>
      <c r="B14" s="88" t="s">
        <v>212</v>
      </c>
      <c r="C14" s="98"/>
      <c r="D14" s="98"/>
      <c r="E14" s="98"/>
      <c r="F14" s="98"/>
      <c r="G14" s="98"/>
      <c r="H14" s="98"/>
      <c r="I14" s="98"/>
      <c r="J14" s="98"/>
    </row>
    <row r="16" spans="1:10" ht="12.75" customHeight="1">
      <c r="A16" s="91" t="s">
        <v>178</v>
      </c>
      <c r="B16" s="88" t="s">
        <v>213</v>
      </c>
      <c r="C16" s="98"/>
      <c r="D16" s="98"/>
      <c r="E16" s="98"/>
      <c r="F16" s="98"/>
      <c r="G16" s="98"/>
      <c r="H16" s="98"/>
      <c r="I16" s="98"/>
      <c r="J16" s="98"/>
    </row>
    <row r="18" spans="1:10" ht="12.75" customHeight="1">
      <c r="A18" s="91" t="s">
        <v>180</v>
      </c>
      <c r="B18" s="88" t="s">
        <v>214</v>
      </c>
      <c r="C18" s="100"/>
      <c r="D18" s="100"/>
      <c r="E18" s="100"/>
      <c r="F18" s="100"/>
      <c r="G18" s="100"/>
      <c r="H18" s="100"/>
      <c r="I18" s="100"/>
      <c r="J18" s="100"/>
    </row>
    <row r="20" spans="1:10" ht="12.75" customHeight="1">
      <c r="A20" s="91" t="s">
        <v>215</v>
      </c>
      <c r="B20" s="88" t="s">
        <v>216</v>
      </c>
      <c r="C20" s="100"/>
      <c r="D20" s="100"/>
      <c r="E20" s="100"/>
      <c r="F20" s="100"/>
      <c r="G20" s="100"/>
      <c r="H20" s="100"/>
      <c r="I20" s="100"/>
      <c r="J20" s="100"/>
    </row>
    <row r="22" spans="1:10" ht="12.75" customHeight="1">
      <c r="A22" s="91" t="s">
        <v>166</v>
      </c>
      <c r="B22" s="88" t="s">
        <v>217</v>
      </c>
      <c r="C22" s="100"/>
      <c r="D22" s="100"/>
      <c r="E22" s="100"/>
      <c r="F22" s="100"/>
      <c r="G22" s="100"/>
      <c r="H22" s="100"/>
      <c r="I22" s="100"/>
      <c r="J22" s="100"/>
    </row>
    <row r="24" spans="1:10" ht="12.75" customHeight="1">
      <c r="A24" s="91" t="s">
        <v>168</v>
      </c>
      <c r="B24" s="88" t="s">
        <v>218</v>
      </c>
      <c r="C24" s="98"/>
      <c r="D24" s="98"/>
      <c r="E24" s="98"/>
      <c r="F24" s="98"/>
      <c r="G24" s="98"/>
      <c r="H24" s="98"/>
      <c r="I24" s="98"/>
      <c r="J24" s="98"/>
    </row>
    <row r="28" spans="1:10" ht="60" customHeight="1">
      <c r="A28" s="91" t="s">
        <v>170</v>
      </c>
      <c r="B28" s="88" t="s">
        <v>219</v>
      </c>
      <c r="C28" s="98"/>
      <c r="D28" s="98"/>
      <c r="E28" s="98"/>
      <c r="F28" s="98"/>
      <c r="G28" s="98"/>
      <c r="H28" s="98"/>
      <c r="I28" s="98"/>
      <c r="J28" s="98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101" t="s">
        <v>220</v>
      </c>
      <c r="C2" s="101"/>
      <c r="D2" s="101"/>
      <c r="E2" s="101"/>
      <c r="F2" s="101"/>
    </row>
    <row r="4" spans="2:6" ht="12.75" customHeight="1">
      <c r="B4" s="102" t="s">
        <v>221</v>
      </c>
      <c r="C4" s="102" t="s">
        <v>222</v>
      </c>
      <c r="D4" s="102" t="s">
        <v>223</v>
      </c>
      <c r="E4" s="102" t="s">
        <v>224</v>
      </c>
      <c r="F4" s="102" t="s">
        <v>225</v>
      </c>
    </row>
    <row r="6" spans="2:6" ht="12.75" customHeight="1">
      <c r="B6" s="103"/>
      <c r="C6" s="104"/>
      <c r="D6" s="105"/>
      <c r="E6" s="106"/>
      <c r="F6" s="107">
        <f>IF(AND(E6= "",D6= ""), "", ROUND(ROUND(E6, 2) * ROUND(D6, 3), 2))</f>
        <v/>
      </c>
    </row>
    <row r="8" spans="2:6" ht="12.75" customHeight="1">
      <c r="B8" s="103"/>
      <c r="C8" s="104"/>
      <c r="D8" s="105"/>
      <c r="E8" s="106"/>
      <c r="F8" s="107">
        <f>IF(AND(E8= "",D8= ""), "", ROUND(ROUND(E8, 2) * ROUND(D8, 3), 2))</f>
        <v/>
      </c>
    </row>
    <row r="10" spans="2:6" ht="12.75" customHeight="1">
      <c r="B10" s="103"/>
      <c r="C10" s="104"/>
      <c r="D10" s="105"/>
      <c r="E10" s="106"/>
      <c r="F10" s="107">
        <f>IF(AND(E10= "",D10= ""), "", ROUND(ROUND(E10, 2) * ROUND(D10, 3), 2))</f>
        <v/>
      </c>
    </row>
    <row r="12" spans="2:6" ht="12.75" customHeight="1">
      <c r="B12" s="103"/>
      <c r="C12" s="104"/>
      <c r="D12" s="105"/>
      <c r="E12" s="106"/>
      <c r="F12" s="107">
        <f>IF(AND(E12= "",D12= ""), "", ROUND(ROUND(E12, 2) * ROUND(D12, 3), 2))</f>
        <v/>
      </c>
    </row>
    <row r="14" spans="2:6" ht="12.75" customHeight="1">
      <c r="B14" s="103"/>
      <c r="C14" s="104"/>
      <c r="D14" s="105"/>
      <c r="E14" s="106"/>
      <c r="F14" s="107">
        <f>IF(AND(E14= "",D14= ""), "", ROUND(ROUND(E14, 2) * ROUND(D14, 3), 2))</f>
        <v/>
      </c>
    </row>
    <row r="16" spans="2:6" ht="12.75" customHeight="1">
      <c r="B16" s="103"/>
      <c r="C16" s="104"/>
      <c r="D16" s="105"/>
      <c r="E16" s="106"/>
      <c r="F16" s="107">
        <f>IF(AND(E16= "",D16= ""), "", ROUND(ROUND(E16, 2) * ROUND(D16, 3), 2))</f>
        <v/>
      </c>
    </row>
    <row r="18" spans="2:6" ht="12.75" customHeight="1">
      <c r="B18" s="103"/>
      <c r="C18" s="104"/>
      <c r="D18" s="105"/>
      <c r="E18" s="106"/>
      <c r="F18" s="107">
        <f>IF(AND(E18= "",D18= ""), "", ROUND(ROUND(E18, 2) * ROUND(D18, 3), 2))</f>
        <v/>
      </c>
    </row>
    <row r="20" spans="2:6" ht="12.75" customHeight="1">
      <c r="B20" s="103"/>
      <c r="C20" s="104"/>
      <c r="D20" s="105"/>
      <c r="E20" s="106"/>
      <c r="F20" s="107">
        <f>IF(AND(E20= "",D20= ""), "", ROUND(ROUND(E20, 2) * ROUND(D20, 3), 2))</f>
        <v/>
      </c>
    </row>
    <row r="22" spans="2:6" ht="12.75" customHeight="1">
      <c r="B22" s="103"/>
      <c r="C22" s="104"/>
      <c r="D22" s="105"/>
      <c r="E22" s="106"/>
      <c r="F22" s="107">
        <f>IF(AND(E22= "",D22= ""), "", ROUND(ROUND(E22, 2) * ROUND(D22, 3), 2))</f>
        <v/>
      </c>
    </row>
    <row r="24" spans="2:6" ht="12.75" customHeight="1">
      <c r="B24" s="103"/>
      <c r="C24" s="104"/>
      <c r="D24" s="105"/>
      <c r="E24" s="106"/>
      <c r="F24" s="107">
        <f>IF(AND(E24= "",D24= ""), "", ROUND(ROUND(E24, 2) * ROUND(D24, 3), 2))</f>
        <v/>
      </c>
    </row>
    <row r="26" spans="2:6" ht="12.75" customHeight="1">
      <c r="B26" s="103"/>
      <c r="C26" s="104"/>
      <c r="D26" s="105"/>
      <c r="E26" s="106"/>
      <c r="F26" s="107">
        <f>IF(AND(E26= "",D26= ""), "", ROUND(ROUND(E26, 2) * ROUND(D26, 3), 2))</f>
        <v/>
      </c>
    </row>
    <row r="28" spans="2:6" ht="12.75" customHeight="1">
      <c r="B28" s="103"/>
      <c r="C28" s="104"/>
      <c r="D28" s="105"/>
      <c r="E28" s="106"/>
      <c r="F28" s="107">
        <f>IF(AND(E28= "",D28= ""), "", ROUND(ROUND(E28, 2) * ROUND(D28, 3), 2))</f>
        <v/>
      </c>
    </row>
    <row r="30" spans="2:6" ht="12.75" customHeight="1">
      <c r="B30" s="103"/>
      <c r="C30" s="104"/>
      <c r="D30" s="105"/>
      <c r="E30" s="106"/>
      <c r="F30" s="107">
        <f>IF(AND(E30= "",D30= ""), "", ROUND(ROUND(E30, 2) * ROUND(D30, 3), 2))</f>
        <v/>
      </c>
    </row>
    <row r="32" spans="2:6" ht="12.75" customHeight="1">
      <c r="B32" s="103"/>
      <c r="C32" s="104"/>
      <c r="D32" s="105"/>
      <c r="E32" s="106"/>
      <c r="F32" s="107">
        <f>IF(AND(E32= "",D32= ""), "", ROUND(ROUND(E32, 2) * ROUND(D32, 3), 2))</f>
        <v/>
      </c>
    </row>
    <row r="34" spans="2:6" ht="12.75" customHeight="1">
      <c r="B34" s="103"/>
      <c r="C34" s="104"/>
      <c r="D34" s="105"/>
      <c r="E34" s="106"/>
      <c r="F34" s="107">
        <f>IF(AND(E34= "",D34= ""), "", ROUND(ROUND(E34, 2) * ROUND(D34, 3), 2))</f>
        <v/>
      </c>
    </row>
    <row r="36" spans="2:6" ht="12.75" customHeight="1">
      <c r="B36" s="103"/>
      <c r="C36" s="104"/>
      <c r="D36" s="105"/>
      <c r="E36" s="106"/>
      <c r="F36" s="107">
        <f>IF(AND(E36= "",D36= ""), "", ROUND(ROUND(E36, 2) * ROUND(D36, 3), 2))</f>
        <v/>
      </c>
    </row>
    <row r="38" spans="2:6" ht="12.75" customHeight="1">
      <c r="B38" s="103"/>
      <c r="C38" s="104"/>
      <c r="D38" s="105"/>
      <c r="E38" s="106"/>
      <c r="F38" s="107">
        <f>IF(AND(E38= "",D38= ""), "", ROUND(ROUND(E38, 2) * ROUND(D38, 3), 2))</f>
        <v/>
      </c>
    </row>
    <row r="40" spans="2:6" ht="12.75" customHeight="1">
      <c r="B40" s="103"/>
      <c r="C40" s="104"/>
      <c r="D40" s="105"/>
      <c r="E40" s="106"/>
      <c r="F40" s="107">
        <f>IF(AND(E40= "",D40= ""), "", ROUND(ROUND(E40, 2) * ROUND(D40, 3), 2))</f>
        <v/>
      </c>
    </row>
    <row r="42" spans="2:6" ht="12.75" customHeight="1">
      <c r="B42" s="103"/>
      <c r="C42" s="104"/>
      <c r="D42" s="105"/>
      <c r="E42" s="106"/>
      <c r="F42" s="107">
        <f>IF(AND(E42= "",D42= ""), "", ROUND(ROUND(E42, 2) * ROUND(D42, 3), 2))</f>
        <v/>
      </c>
    </row>
    <row r="44" spans="2:6" ht="12.75" customHeight="1">
      <c r="B44" s="103"/>
      <c r="C44" s="104"/>
      <c r="D44" s="105"/>
      <c r="E44" s="106"/>
      <c r="F44" s="107">
        <f>IF(AND(E44= "",D44= ""), "", ROUND(ROUND(E44, 2) * ROUND(D44, 3), 2))</f>
        <v/>
      </c>
    </row>
    <row r="46" spans="2:6" ht="12.75" customHeight="1">
      <c r="B46" s="103"/>
      <c r="C46" s="104"/>
      <c r="D46" s="105"/>
      <c r="E46" s="106"/>
      <c r="F46" s="107">
        <f>IF(AND(E46= "",D46= ""), "", ROUND(ROUND(E46, 2) * ROUND(D46, 3), 2))</f>
        <v/>
      </c>
    </row>
    <row r="48" spans="2:6" ht="12.75" customHeight="1">
      <c r="B48" s="103"/>
      <c r="C48" s="104"/>
      <c r="D48" s="105"/>
      <c r="E48" s="106"/>
      <c r="F48" s="107">
        <f>IF(AND(E48= "",D48= ""), "", ROUND(ROUND(E48, 2) * ROUND(D48, 3), 2))</f>
        <v/>
      </c>
    </row>
    <row r="50" spans="2:6" ht="12.75" customHeight="1">
      <c r="B50" s="103"/>
      <c r="C50" s="104"/>
      <c r="D50" s="105"/>
      <c r="E50" s="106"/>
      <c r="F50" s="107">
        <f>IF(AND(E50= "",D50= ""), "", ROUND(ROUND(E50, 2) * ROUND(D50, 3), 2))</f>
        <v/>
      </c>
    </row>
    <row r="52" spans="2:6" ht="12.75" customHeight="1">
      <c r="B52" s="103"/>
      <c r="C52" s="104"/>
      <c r="D52" s="105"/>
      <c r="E52" s="106"/>
      <c r="F52" s="107">
        <f>IF(AND(E52= "",D52= ""), "", ROUND(ROUND(E52, 2) * ROUND(D52, 3), 2))</f>
        <v/>
      </c>
    </row>
    <row r="54" spans="2:6" ht="12.75" customHeight="1">
      <c r="B54" s="103"/>
      <c r="C54" s="104"/>
      <c r="D54" s="105"/>
      <c r="E54" s="106"/>
      <c r="F54" s="107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2025-12-23T18:44:07Z</dcterms:created>
  <dcterms:modified xsi:type="dcterms:W3CDTF">2025-12-23T18:44:07Z</dcterms:modified>
</cp:coreProperties>
</file>